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690" windowHeight="6240" activeTab="2"/>
  </bookViews>
  <sheets>
    <sheet name="PL" sheetId="1" r:id="rId1"/>
    <sheet name="note" sheetId="2" r:id="rId2"/>
    <sheet name="BS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Titles" localSheetId="0">'PL'!$2:$2</definedName>
  </definedNames>
  <calcPr fullCalcOnLoad="1"/>
</workbook>
</file>

<file path=xl/sharedStrings.xml><?xml version="1.0" encoding="utf-8"?>
<sst xmlns="http://schemas.openxmlformats.org/spreadsheetml/2006/main" count="238" uniqueCount="215">
  <si>
    <t>CONSOLIDATED INCOME STATEMENT</t>
  </si>
  <si>
    <t>INDIVIDUAL PERIOD</t>
  </si>
  <si>
    <t>CUMULATIVE PERIOD</t>
  </si>
  <si>
    <t>CURRENT YEAR</t>
  </si>
  <si>
    <t>PRECEDING YEAR</t>
  </si>
  <si>
    <t>QUARTER</t>
  </si>
  <si>
    <t>CORRESPONDING</t>
  </si>
  <si>
    <t>TO DATE</t>
  </si>
  <si>
    <t>PERIOD</t>
  </si>
  <si>
    <t xml:space="preserve">     30/06/2000      </t>
  </si>
  <si>
    <t xml:space="preserve">     30/06/2000</t>
  </si>
  <si>
    <t>[dd/mm/yyyy]</t>
  </si>
  <si>
    <t>RM'000</t>
  </si>
  <si>
    <t>1(a)</t>
  </si>
  <si>
    <t xml:space="preserve">  Turnover</t>
  </si>
  <si>
    <t xml:space="preserve">  (b)</t>
  </si>
  <si>
    <t xml:space="preserve">  Investment income</t>
  </si>
  <si>
    <t xml:space="preserve">  (c)</t>
  </si>
  <si>
    <t xml:space="preserve">  Other income including</t>
  </si>
  <si>
    <t xml:space="preserve">  interest income</t>
  </si>
  <si>
    <t>2 (a)</t>
  </si>
  <si>
    <t xml:space="preserve">  Operating profit/(loss) before</t>
  </si>
  <si>
    <t xml:space="preserve">  interest on borrowings, depreciation</t>
  </si>
  <si>
    <t xml:space="preserve">  and amortisation, exceptional items,</t>
  </si>
  <si>
    <t xml:space="preserve">  income tax, minority interests and</t>
  </si>
  <si>
    <t xml:space="preserve">  extraordinary items</t>
  </si>
  <si>
    <t xml:space="preserve">  Less interest on borrowings</t>
  </si>
  <si>
    <t xml:space="preserve">  (c)  Less depreciation and amortisation</t>
  </si>
  <si>
    <t xml:space="preserve">  Less depreciation and amortisation</t>
  </si>
  <si>
    <t xml:space="preserve">  (d)</t>
  </si>
  <si>
    <t xml:space="preserve">  Exceptional items</t>
  </si>
  <si>
    <t xml:space="preserve">  (e)</t>
  </si>
  <si>
    <t xml:space="preserve">  Operating profit/(loss) after</t>
  </si>
  <si>
    <t xml:space="preserve">  and amortisation and exceptional </t>
  </si>
  <si>
    <t xml:space="preserve">  item but before income tax, minority </t>
  </si>
  <si>
    <t xml:space="preserve">  interests and extraordinary items</t>
  </si>
  <si>
    <t xml:space="preserve">  (f)</t>
  </si>
  <si>
    <t xml:space="preserve">  Share in the results of associated</t>
  </si>
  <si>
    <t xml:space="preserve">  companies</t>
  </si>
  <si>
    <t xml:space="preserve">  (g)</t>
  </si>
  <si>
    <t xml:space="preserve">  Profit/(loss) before taxation, minority</t>
  </si>
  <si>
    <t xml:space="preserve">  interest and extraordinary items</t>
  </si>
  <si>
    <t xml:space="preserve">  (h)</t>
  </si>
  <si>
    <t xml:space="preserve">  Taxation</t>
  </si>
  <si>
    <t xml:space="preserve">  (i)</t>
  </si>
  <si>
    <t xml:space="preserve">  Profit/(loss) after taxation</t>
  </si>
  <si>
    <t xml:space="preserve">    - i</t>
  </si>
  <si>
    <t xml:space="preserve">  before deductiong minority interests</t>
  </si>
  <si>
    <t xml:space="preserve">    -ii</t>
  </si>
  <si>
    <t xml:space="preserve">  Less minority interests</t>
  </si>
  <si>
    <t xml:space="preserve">  (j)</t>
  </si>
  <si>
    <t xml:space="preserve">  Profit/(loss) after taxation attributable</t>
  </si>
  <si>
    <t xml:space="preserve">  to member of the company</t>
  </si>
  <si>
    <t>(k)-i</t>
  </si>
  <si>
    <t xml:space="preserve">  Extraordinary items</t>
  </si>
  <si>
    <t xml:space="preserve">   -iii</t>
  </si>
  <si>
    <t xml:space="preserve">  Extraordinary items attributable to</t>
  </si>
  <si>
    <t xml:space="preserve">  members of the company</t>
  </si>
  <si>
    <t xml:space="preserve">  (l)</t>
  </si>
  <si>
    <t xml:space="preserve">  Profit/(loss) after taxation and</t>
  </si>
  <si>
    <t xml:space="preserve">  extraordinary items attributable to</t>
  </si>
  <si>
    <t>3 (a)</t>
  </si>
  <si>
    <t xml:space="preserve">  Earnings per share based on 2(j)</t>
  </si>
  <si>
    <t xml:space="preserve">  above after deducting any provision</t>
  </si>
  <si>
    <t xml:space="preserve">  for preference dividends, if any :</t>
  </si>
  <si>
    <t xml:space="preserve">  Basic (based on ordinary shares - sen)</t>
  </si>
  <si>
    <t xml:space="preserve">  Fully diluted (based on ordinary</t>
  </si>
  <si>
    <t xml:space="preserve">  shares-sen)</t>
  </si>
  <si>
    <t>4 (a)</t>
  </si>
  <si>
    <t xml:space="preserve">  Dividend per share (sen)</t>
  </si>
  <si>
    <t xml:space="preserve">   (b)</t>
  </si>
  <si>
    <t xml:space="preserve">  Dividend Description</t>
  </si>
  <si>
    <t>AS AT END OF CURRENT QUARTER</t>
  </si>
  <si>
    <t>AS AT PRECEDING FINANCIAL</t>
  </si>
  <si>
    <t>YEAR END</t>
  </si>
  <si>
    <t xml:space="preserve">  Net tangible assets per share</t>
  </si>
  <si>
    <t xml:space="preserve">  (RM)</t>
  </si>
  <si>
    <t>ARTWRIGHT HOLDINGS BERHAD (274909-A)</t>
  </si>
  <si>
    <t>Accounting Policies</t>
  </si>
  <si>
    <t>The financial statements have been prepared using the same accounting policies,</t>
  </si>
  <si>
    <t>method of computation and basis of consolidation as used in the preparation of the most recent</t>
  </si>
  <si>
    <t>annual financial statements.</t>
  </si>
  <si>
    <t>Exceptional Item</t>
  </si>
  <si>
    <t>There was no exceptional item in the fourth quarter financial statement under review.</t>
  </si>
  <si>
    <t>Extraordinary Item</t>
  </si>
  <si>
    <t>There was no extraordinary item in the fourth quarter financial statement under review.</t>
  </si>
  <si>
    <t>Taxation</t>
  </si>
  <si>
    <t xml:space="preserve">The tax effects of transactions are recognised using the 'liability' method, in the year such </t>
  </si>
  <si>
    <t>transactions enter into the determination of net income, regardless of when they are recognised</t>
  </si>
  <si>
    <t>for tax purposes. However, where timing differences would give rise to net future tax benefits,</t>
  </si>
  <si>
    <t>the tax effects are recognised generally on actual realisation.</t>
  </si>
  <si>
    <t>Pre-acquisition Profit</t>
  </si>
  <si>
    <t>There was no pre-acquisition profit or loss for the period under review.</t>
  </si>
  <si>
    <t>Profit on sale of investments and/or Properties</t>
  </si>
  <si>
    <t>There was no profit/loss on sale of investment and/or properties for the period under review.</t>
  </si>
  <si>
    <t>Quoted Securities</t>
  </si>
  <si>
    <t>Dealings in quoted securities for the current financial year to date:</t>
  </si>
  <si>
    <t>(i)   Total Purchases</t>
  </si>
  <si>
    <t>(II)  Total Disposals</t>
  </si>
  <si>
    <t>(III) Total Loss on Disposal</t>
  </si>
  <si>
    <t>Investment in quoted shares as at end of the reporting period is as follow:</t>
  </si>
  <si>
    <t>(i)   Total investments at cost:</t>
  </si>
  <si>
    <t>(ii)  Total investments at carrying value/book value:</t>
  </si>
  <si>
    <t>(iii) Total investment at market value:</t>
  </si>
  <si>
    <t>Changes in Composition of the Group</t>
  </si>
  <si>
    <t>There were no changes in the composition of the Group during the financial period under review.</t>
  </si>
  <si>
    <t xml:space="preserve">Status of Corporate Proposals </t>
  </si>
  <si>
    <t>On 30 September 1999, the Company announced the following proposals:</t>
  </si>
  <si>
    <t>(i)   proposed bonus issue of 6,656,667 new shares to be credited as fully paid-up on the basis of</t>
  </si>
  <si>
    <t xml:space="preserve">      one (1) new share for every three (3) existing shares held</t>
  </si>
  <si>
    <t>(ii)  proposed rights issue of  13,313,333 new shares on the basis of two (2) new shares with two (2)</t>
  </si>
  <si>
    <t xml:space="preserve">      new free warrants attached for every three (3) existing shares held</t>
  </si>
  <si>
    <t xml:space="preserve">(iii) proposed executives' share option scheme for the eligible executives and executive directors of </t>
  </si>
  <si>
    <t xml:space="preserve">     Group; and</t>
  </si>
  <si>
    <t xml:space="preserve">(iv) proposed increase in the authorised share capital from RM50,000,000,comprising 50,000,000 </t>
  </si>
  <si>
    <t xml:space="preserve">     shares to RM500,000,000, comprising 500,000,000 shares through the creation of an additional </t>
  </si>
  <si>
    <t xml:space="preserve">     450,000,000 shares</t>
  </si>
  <si>
    <t xml:space="preserve">The above proposals has been approved by the Securities Commission vide a letter dated 3 December </t>
  </si>
  <si>
    <t>1999 without variations. Subsequently,on 7 June 2000, the SC granted an extension of time to</t>
  </si>
  <si>
    <t>implement the Initial Proposals up to 3 December 2000.</t>
  </si>
  <si>
    <t xml:space="preserve">Approval from the Ministry of Finance for the proposed bonus has been obtained vide a letter dated </t>
  </si>
  <si>
    <t>19th January 2000</t>
  </si>
  <si>
    <t xml:space="preserve">Further, On 20 July 2000, the Company announced proposed issue up to RM14,410,000 new nominal </t>
  </si>
  <si>
    <t xml:space="preserve">value of ICULS as part settlement of RM14,250,000 of  the Unsecured Debts and in respect of 50% </t>
  </si>
  <si>
    <t>of the Contingent Liability on the basis of RM1.00 nominal value of ICULS for every RM1.00 owing to</t>
  </si>
  <si>
    <t>the Unsecured Creditors and in respect of the Contingent Liability as part of the Proposed Debt</t>
  </si>
  <si>
    <t>Restructuring involving approximately RM80,320,252 owing by the Borrowers to certain financial</t>
  </si>
  <si>
    <t>institutions and non-financial institutions involving the Facilities and Debts.</t>
  </si>
  <si>
    <t>The Proposed ICULS issue is subject to the approval of, amongst others, the SC, MITI and the</t>
  </si>
  <si>
    <t>shareholders of AHB.</t>
  </si>
  <si>
    <t>Explanatory comments about the seasonality or cyclicality of operations</t>
  </si>
  <si>
    <t xml:space="preserve">The Group is not aware of any seasonal or cyclical factors that can affect its operations in general. </t>
  </si>
  <si>
    <t>Corporate Developments</t>
  </si>
  <si>
    <t>There were no issuances and repayment of debts and equity securities, shares buy-backs,share</t>
  </si>
  <si>
    <t xml:space="preserve">cancellations, shares held as treasury shares and resale of treasury shares during the current </t>
  </si>
  <si>
    <t>period under review.</t>
  </si>
  <si>
    <t>Group borrowings and Debt Securities</t>
  </si>
  <si>
    <t>The Group currently has bank borrowings amounting to RM 62,646,729. It has no debt securities</t>
  </si>
  <si>
    <t>currently.</t>
  </si>
  <si>
    <t>The breakdown of secured/unsecured loans are as follows:</t>
  </si>
  <si>
    <t>RM</t>
  </si>
  <si>
    <t>Secured loan</t>
  </si>
  <si>
    <t>Unsecured loans</t>
  </si>
  <si>
    <t>Short Term Borrowings</t>
  </si>
  <si>
    <t>Bank overdraft</t>
  </si>
  <si>
    <t>Bankers' Acceptances</t>
  </si>
  <si>
    <t>Trust receipts</t>
  </si>
  <si>
    <t>Short Term loan</t>
  </si>
  <si>
    <t>Revolving credit</t>
  </si>
  <si>
    <t>Long Term Borrowings</t>
  </si>
  <si>
    <t>Contingent Liabilities</t>
  </si>
  <si>
    <t>The Company is contingently liable to the extend of facilities utilised for corporate guarantees given</t>
  </si>
  <si>
    <t xml:space="preserve">to certain financial institutions for leasing and hire-purchase and credit facilities granted to its </t>
  </si>
  <si>
    <t>subsidiary companies.</t>
  </si>
  <si>
    <t>Off Balance Sheet Financial Instruments</t>
  </si>
  <si>
    <t>There were no material financial instruments with off balance sheet risk during the period under review.</t>
  </si>
  <si>
    <t>Material Litigation</t>
  </si>
  <si>
    <t>There were no material litigations faced by the Group currently.</t>
  </si>
  <si>
    <t>Segmental Reporting</t>
  </si>
  <si>
    <t>There is no segmental reporting as the Group's activities are confined to the manufacture and trading</t>
  </si>
  <si>
    <t>of office furniture</t>
  </si>
  <si>
    <t>Comment on financial results</t>
  </si>
  <si>
    <t xml:space="preserve">The Group recorded a turnover of RM 7.52 million for the fourth quarter of financial year ending 2000 and </t>
  </si>
  <si>
    <t xml:space="preserve">a pre-tax loss of RM 3.56 million. There were no comparative results for the corresponding period </t>
  </si>
  <si>
    <t>for the previous year.</t>
  </si>
  <si>
    <t>Review of Performance of the Company and its Principal Subsidiaries</t>
  </si>
  <si>
    <t>Compared with the preceding year, the Group's turnover has increased by 8% to RM37.23 million.  Its</t>
  </si>
  <si>
    <t>pre-tax loss has reduced by 56% by RM15.72 million from RM28 million to RM12 million.  The increase in</t>
  </si>
  <si>
    <t>turnover is mainly due to increase in export sales through the implementation of international sales network</t>
  </si>
  <si>
    <t>Prospect</t>
  </si>
  <si>
    <t xml:space="preserve">Baring any unforeseen circumtances, the directors are of the view that the Group results would improve </t>
  </si>
  <si>
    <t xml:space="preserve">substantially for the next financial year.  The voluntary debt restructuring agreement converting short-term debts </t>
  </si>
  <si>
    <t>to long-term debts have been approved by all parties, and is in the process of implementation.  The Group expects its</t>
  </si>
  <si>
    <t>corporate exercise to be completed before the end of year 2000 and therefore the Group is expected to improve</t>
  </si>
  <si>
    <t>its financial results.  The improvement in orders from the international sales network is expected</t>
  </si>
  <si>
    <t>to benefit the company substantially.  New products introduction had also improved the Group's</t>
  </si>
  <si>
    <t>profit margin.  Looking forward, the Group is expected to regain its "pre-crisis" financial growth prospects soon.</t>
  </si>
  <si>
    <t>Cost control has led to a lower break-even point without affecting the capacity, leading to a good prospect</t>
  </si>
  <si>
    <t>for profits.</t>
  </si>
  <si>
    <t>Variance of Actual Profit from Forecast Profit</t>
  </si>
  <si>
    <t>The Company did not issue any profit forecast during the period.</t>
  </si>
  <si>
    <t>Dividend</t>
  </si>
  <si>
    <t>No dividend is recommended for the quarter under review.</t>
  </si>
  <si>
    <t xml:space="preserve">As At </t>
  </si>
  <si>
    <t xml:space="preserve">As At Preceding </t>
  </si>
  <si>
    <t>Financial Year End</t>
  </si>
  <si>
    <t>30.06.2000</t>
  </si>
  <si>
    <t>30.06.1999</t>
  </si>
  <si>
    <t>Fixed Assets</t>
  </si>
  <si>
    <t>Goodwill on consolidation</t>
  </si>
  <si>
    <t>Intangibles assets</t>
  </si>
  <si>
    <t>Other investments</t>
  </si>
  <si>
    <t>CURRENT ASSETS</t>
  </si>
  <si>
    <t>Stock</t>
  </si>
  <si>
    <t>Trade debtors</t>
  </si>
  <si>
    <t>Other debtors, deposits &amp; prepayments</t>
  </si>
  <si>
    <t>Cash and bank balances</t>
  </si>
  <si>
    <t>CURRENT LIABILITIES</t>
  </si>
  <si>
    <t>Trade creditors</t>
  </si>
  <si>
    <t>Other creditors &amp; accrued expenses</t>
  </si>
  <si>
    <t>Short-term borrowings</t>
  </si>
  <si>
    <t>Provision for taxation</t>
  </si>
  <si>
    <t>NET CURRENT ASSETS /  (LIABILITIES)</t>
  </si>
  <si>
    <t>LONG TERM AND DEFERRED LIABILITIES</t>
  </si>
  <si>
    <t>Hire-purchase and lease obligations</t>
  </si>
  <si>
    <t xml:space="preserve">Long-term loans </t>
  </si>
  <si>
    <t>NET ASSETS/(LIABILITIES)</t>
  </si>
  <si>
    <t>FINANCED BY:</t>
  </si>
  <si>
    <t>Issued capital</t>
  </si>
  <si>
    <t>Share premium</t>
  </si>
  <si>
    <t>Unappropriated profit</t>
  </si>
  <si>
    <t>Shareholders' Equity/ (Capital Deficiency)</t>
  </si>
  <si>
    <t>Minority interests</t>
  </si>
  <si>
    <t>CONSOLIDATED BALANCE SHEET</t>
  </si>
  <si>
    <t>Net Tangible Assets (sen)</t>
  </si>
</sst>
</file>

<file path=xl/styles.xml><?xml version="1.0" encoding="utf-8"?>
<styleSheet xmlns="http://schemas.openxmlformats.org/spreadsheetml/2006/main">
  <numFmts count="33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_-;\-* #,##0.0_-;_-* &quot;-&quot;??_-;_-@_-"/>
    <numFmt numFmtId="179" formatCode="_ * #,##0.00_ ;_ * \-#,##0.00_ ;_ * &quot;-&quot;??_ ;_ @_ "/>
    <numFmt numFmtId="180" formatCode="_ * #,##0_ ;_ * \-#,##0_ ;_ * &quot;-&quot;_ ;_ @_ "/>
    <numFmt numFmtId="181" formatCode="_ * #,##0_ ;_ * \-#,##0_ ;_ * &quot;-&quot;??_ ;_ @_ "/>
    <numFmt numFmtId="182" formatCode="_-* #,##0_-;\-* #,##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#,##0.0_);\(#,##0.0\)"/>
    <numFmt numFmtId="186" formatCode="#,##0.0;\-#,##0.0"/>
    <numFmt numFmtId="187" formatCode="#,##0.000;\-#,##0.000"/>
    <numFmt numFmtId="188" formatCode="#,##0.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14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4" fillId="0" borderId="0" xfId="15" applyFont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43" fontId="4" fillId="0" borderId="0" xfId="15" applyFont="1" applyBorder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/>
    </xf>
    <xf numFmtId="0" fontId="4" fillId="0" borderId="7" xfId="0" applyFont="1" applyBorder="1" applyAlignment="1" quotePrefix="1">
      <alignment horizont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4" fillId="0" borderId="14" xfId="0" applyFont="1" applyBorder="1" applyAlignment="1" quotePrefix="1">
      <alignment horizontal="left"/>
    </xf>
    <xf numFmtId="0" fontId="7" fillId="0" borderId="12" xfId="0" applyFont="1" applyBorder="1" applyAlignment="1">
      <alignment/>
    </xf>
    <xf numFmtId="0" fontId="4" fillId="0" borderId="12" xfId="0" applyFont="1" applyBorder="1" applyAlignment="1" quotePrefix="1">
      <alignment horizontal="left"/>
    </xf>
    <xf numFmtId="0" fontId="4" fillId="0" borderId="11" xfId="0" applyFont="1" applyBorder="1" applyAlignment="1" quotePrefix="1">
      <alignment horizontal="left"/>
    </xf>
    <xf numFmtId="0" fontId="4" fillId="0" borderId="15" xfId="0" applyFont="1" applyBorder="1" applyAlignment="1">
      <alignment horizontal="centerContinuous"/>
    </xf>
    <xf numFmtId="0" fontId="7" fillId="0" borderId="12" xfId="0" applyFont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 quotePrefix="1">
      <alignment horizontal="left"/>
    </xf>
    <xf numFmtId="43" fontId="8" fillId="0" borderId="0" xfId="15" applyFont="1" applyAlignment="1">
      <alignment/>
    </xf>
    <xf numFmtId="169" fontId="9" fillId="0" borderId="0" xfId="15" applyNumberFormat="1" applyFont="1" applyAlignment="1">
      <alignment/>
    </xf>
    <xf numFmtId="43" fontId="8" fillId="0" borderId="0" xfId="15" applyFont="1" applyFill="1" applyBorder="1" applyAlignment="1">
      <alignment/>
    </xf>
    <xf numFmtId="169" fontId="4" fillId="0" borderId="0" xfId="15" applyNumberFormat="1" applyFont="1" applyAlignment="1">
      <alignment/>
    </xf>
    <xf numFmtId="180" fontId="4" fillId="0" borderId="0" xfId="15" applyNumberFormat="1" applyFont="1" applyAlignment="1">
      <alignment/>
    </xf>
    <xf numFmtId="43" fontId="11" fillId="0" borderId="0" xfId="15" applyFont="1" applyAlignment="1">
      <alignment/>
    </xf>
    <xf numFmtId="169" fontId="4" fillId="0" borderId="16" xfId="15" applyNumberFormat="1" applyFont="1" applyBorder="1" applyAlignment="1">
      <alignment/>
    </xf>
    <xf numFmtId="169" fontId="4" fillId="0" borderId="0" xfId="15" applyNumberFormat="1" applyFont="1" applyBorder="1" applyAlignment="1">
      <alignment/>
    </xf>
    <xf numFmtId="169" fontId="4" fillId="0" borderId="17" xfId="15" applyNumberFormat="1" applyFont="1" applyBorder="1" applyAlignment="1">
      <alignment/>
    </xf>
    <xf numFmtId="180" fontId="4" fillId="0" borderId="0" xfId="15" applyNumberFormat="1" applyFont="1" applyBorder="1" applyAlignment="1">
      <alignment/>
    </xf>
    <xf numFmtId="43" fontId="10" fillId="0" borderId="0" xfId="15" applyFont="1" applyAlignment="1">
      <alignment/>
    </xf>
    <xf numFmtId="169" fontId="8" fillId="0" borderId="0" xfId="15" applyNumberFormat="1" applyFont="1" applyBorder="1" applyAlignment="1">
      <alignment/>
    </xf>
    <xf numFmtId="169" fontId="8" fillId="0" borderId="18" xfId="15" applyNumberFormat="1" applyFont="1" applyBorder="1" applyAlignment="1">
      <alignment/>
    </xf>
    <xf numFmtId="169" fontId="4" fillId="0" borderId="18" xfId="15" applyNumberFormat="1" applyFont="1" applyBorder="1" applyAlignment="1">
      <alignment/>
    </xf>
    <xf numFmtId="43" fontId="8" fillId="0" borderId="0" xfId="15" applyFont="1" applyFill="1" applyBorder="1" applyAlignment="1">
      <alignment horizontal="center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43" fontId="13" fillId="0" borderId="0" xfId="15" applyFont="1" applyAlignment="1">
      <alignment/>
    </xf>
    <xf numFmtId="182" fontId="13" fillId="0" borderId="0" xfId="15" applyNumberFormat="1" applyFont="1" applyAlignment="1">
      <alignment/>
    </xf>
    <xf numFmtId="182" fontId="15" fillId="0" borderId="0" xfId="0" applyNumberFormat="1" applyFont="1" applyAlignment="1">
      <alignment/>
    </xf>
    <xf numFmtId="182" fontId="13" fillId="0" borderId="19" xfId="15" applyNumberFormat="1" applyFont="1" applyBorder="1" applyAlignment="1">
      <alignment/>
    </xf>
    <xf numFmtId="182" fontId="13" fillId="0" borderId="0" xfId="15" applyNumberFormat="1" applyFont="1" applyBorder="1" applyAlignment="1">
      <alignment/>
    </xf>
    <xf numFmtId="182" fontId="13" fillId="0" borderId="20" xfId="15" applyNumberFormat="1" applyFont="1" applyBorder="1" applyAlignment="1">
      <alignment/>
    </xf>
    <xf numFmtId="182" fontId="0" fillId="0" borderId="0" xfId="15" applyNumberFormat="1" applyFont="1" applyBorder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182" fontId="0" fillId="0" borderId="0" xfId="15" applyNumberFormat="1" applyAlignment="1">
      <alignment/>
    </xf>
    <xf numFmtId="182" fontId="13" fillId="0" borderId="0" xfId="0" applyNumberFormat="1" applyFont="1" applyAlignment="1">
      <alignment/>
    </xf>
    <xf numFmtId="182" fontId="13" fillId="0" borderId="21" xfId="0" applyNumberFormat="1" applyFont="1" applyBorder="1" applyAlignment="1">
      <alignment/>
    </xf>
    <xf numFmtId="0" fontId="0" fillId="0" borderId="0" xfId="0" applyAlignment="1" quotePrefix="1">
      <alignment horizontal="left"/>
    </xf>
    <xf numFmtId="37" fontId="4" fillId="0" borderId="12" xfId="15" applyNumberFormat="1" applyFont="1" applyBorder="1" applyAlignment="1">
      <alignment/>
    </xf>
    <xf numFmtId="37" fontId="4" fillId="0" borderId="3" xfId="15" applyNumberFormat="1" applyFont="1" applyBorder="1" applyAlignment="1">
      <alignment/>
    </xf>
    <xf numFmtId="37" fontId="4" fillId="0" borderId="0" xfId="15" applyNumberFormat="1" applyFont="1" applyAlignment="1">
      <alignment/>
    </xf>
    <xf numFmtId="37" fontId="4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14" fontId="4" fillId="0" borderId="12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182" fontId="4" fillId="0" borderId="12" xfId="15" applyNumberFormat="1" applyFont="1" applyBorder="1" applyAlignment="1">
      <alignment/>
    </xf>
    <xf numFmtId="182" fontId="4" fillId="0" borderId="3" xfId="15" applyNumberFormat="1" applyFont="1" applyBorder="1" applyAlignment="1">
      <alignment/>
    </xf>
    <xf numFmtId="182" fontId="4" fillId="0" borderId="11" xfId="15" applyNumberFormat="1" applyFont="1" applyBorder="1" applyAlignment="1">
      <alignment/>
    </xf>
    <xf numFmtId="182" fontId="4" fillId="0" borderId="7" xfId="15" applyNumberFormat="1" applyFont="1" applyBorder="1" applyAlignment="1">
      <alignment/>
    </xf>
    <xf numFmtId="182" fontId="4" fillId="0" borderId="13" xfId="15" applyNumberFormat="1" applyFont="1" applyBorder="1" applyAlignment="1">
      <alignment/>
    </xf>
    <xf numFmtId="182" fontId="4" fillId="0" borderId="22" xfId="15" applyNumberFormat="1" applyFont="1" applyBorder="1" applyAlignment="1">
      <alignment/>
    </xf>
    <xf numFmtId="182" fontId="4" fillId="0" borderId="0" xfId="15" applyNumberFormat="1" applyFont="1" applyAlignment="1">
      <alignment/>
    </xf>
    <xf numFmtId="182" fontId="4" fillId="0" borderId="23" xfId="15" applyNumberFormat="1" applyFont="1" applyBorder="1" applyAlignment="1">
      <alignment horizontal="centerContinuous"/>
    </xf>
    <xf numFmtId="182" fontId="4" fillId="0" borderId="24" xfId="15" applyNumberFormat="1" applyFont="1" applyBorder="1" applyAlignment="1">
      <alignment horizontal="centerContinuous"/>
    </xf>
    <xf numFmtId="182" fontId="4" fillId="0" borderId="25" xfId="15" applyNumberFormat="1" applyFont="1" applyBorder="1" applyAlignment="1">
      <alignment horizontal="centerContinuous"/>
    </xf>
    <xf numFmtId="182" fontId="4" fillId="0" borderId="7" xfId="15" applyNumberFormat="1" applyFont="1" applyBorder="1" applyAlignment="1">
      <alignment horizontal="centerContinuous"/>
    </xf>
    <xf numFmtId="182" fontId="4" fillId="0" borderId="0" xfId="15" applyNumberFormat="1" applyFont="1" applyBorder="1" applyAlignment="1">
      <alignment/>
    </xf>
    <xf numFmtId="182" fontId="4" fillId="0" borderId="25" xfId="15" applyNumberFormat="1" applyFont="1" applyBorder="1" applyAlignment="1">
      <alignment/>
    </xf>
    <xf numFmtId="182" fontId="4" fillId="0" borderId="17" xfId="15" applyNumberFormat="1" applyFont="1" applyBorder="1" applyAlignment="1">
      <alignment/>
    </xf>
    <xf numFmtId="4" fontId="4" fillId="0" borderId="12" xfId="15" applyNumberFormat="1" applyFont="1" applyBorder="1" applyAlignment="1" quotePrefix="1">
      <alignment horizontal="center"/>
    </xf>
    <xf numFmtId="182" fontId="7" fillId="0" borderId="23" xfId="15" applyNumberFormat="1" applyFont="1" applyBorder="1" applyAlignment="1">
      <alignment horizontal="centerContinuous"/>
    </xf>
    <xf numFmtId="182" fontId="7" fillId="0" borderId="10" xfId="15" applyNumberFormat="1" applyFont="1" applyBorder="1" applyAlignment="1">
      <alignment horizontal="centerContinuous"/>
    </xf>
    <xf numFmtId="3" fontId="4" fillId="0" borderId="3" xfId="15" applyNumberFormat="1" applyFont="1" applyBorder="1" applyAlignment="1">
      <alignment/>
    </xf>
    <xf numFmtId="3" fontId="4" fillId="0" borderId="12" xfId="15" applyNumberFormat="1" applyFont="1" applyBorder="1" applyAlignment="1">
      <alignment/>
    </xf>
    <xf numFmtId="188" fontId="4" fillId="0" borderId="11" xfId="15" applyNumberFormat="1" applyFont="1" applyBorder="1" applyAlignment="1">
      <alignment/>
    </xf>
    <xf numFmtId="3" fontId="4" fillId="0" borderId="11" xfId="15" applyNumberFormat="1" applyFont="1" applyBorder="1" applyAlignment="1">
      <alignment/>
    </xf>
    <xf numFmtId="3" fontId="4" fillId="0" borderId="7" xfId="15" applyNumberFormat="1" applyFont="1" applyBorder="1" applyAlignment="1">
      <alignment/>
    </xf>
    <xf numFmtId="39" fontId="4" fillId="0" borderId="11" xfId="15" applyNumberFormat="1" applyFont="1" applyBorder="1" applyAlignment="1">
      <alignment/>
    </xf>
    <xf numFmtId="39" fontId="4" fillId="0" borderId="7" xfId="15" applyNumberFormat="1" applyFont="1" applyBorder="1" applyAlignment="1">
      <alignment/>
    </xf>
    <xf numFmtId="39" fontId="4" fillId="0" borderId="12" xfId="15" applyNumberFormat="1" applyFont="1" applyBorder="1" applyAlignment="1">
      <alignment/>
    </xf>
    <xf numFmtId="39" fontId="4" fillId="0" borderId="3" xfId="15" applyNumberFormat="1" applyFont="1" applyBorder="1" applyAlignment="1">
      <alignment/>
    </xf>
    <xf numFmtId="3" fontId="4" fillId="0" borderId="11" xfId="15" applyNumberFormat="1" applyFont="1" applyBorder="1" applyAlignment="1">
      <alignment/>
    </xf>
    <xf numFmtId="186" fontId="4" fillId="0" borderId="11" xfId="15" applyNumberFormat="1" applyFont="1" applyBorder="1" applyAlignment="1">
      <alignment/>
    </xf>
    <xf numFmtId="186" fontId="4" fillId="0" borderId="7" xfId="15" applyNumberFormat="1" applyFont="1" applyBorder="1" applyAlignment="1">
      <alignment/>
    </xf>
    <xf numFmtId="4" fontId="4" fillId="0" borderId="3" xfId="15" applyNumberFormat="1" applyFont="1" applyBorder="1" applyAlignment="1" quotePrefix="1">
      <alignment horizontal="center"/>
    </xf>
    <xf numFmtId="4" fontId="1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7</xdr:row>
      <xdr:rowOff>114300</xdr:rowOff>
    </xdr:from>
    <xdr:to>
      <xdr:col>5</xdr:col>
      <xdr:colOff>600075</xdr:colOff>
      <xdr:row>8</xdr:row>
      <xdr:rowOff>95250</xdr:rowOff>
    </xdr:to>
    <xdr:sp>
      <xdr:nvSpPr>
        <xdr:cNvPr id="1" name="Text 3"/>
        <xdr:cNvSpPr txBox="1">
          <a:spLocks noChangeArrowheads="1"/>
        </xdr:cNvSpPr>
      </xdr:nvSpPr>
      <xdr:spPr>
        <a:xfrm>
          <a:off x="5857875" y="1257300"/>
          <a:ext cx="2000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16
16</a:t>
          </a:r>
        </a:p>
      </xdr:txBody>
    </xdr:sp>
    <xdr:clientData/>
  </xdr:twoCellAnchor>
  <xdr:twoCellAnchor>
    <xdr:from>
      <xdr:col>2</xdr:col>
      <xdr:colOff>666750</xdr:colOff>
      <xdr:row>7</xdr:row>
      <xdr:rowOff>104775</xdr:rowOff>
    </xdr:from>
    <xdr:to>
      <xdr:col>2</xdr:col>
      <xdr:colOff>866775</xdr:colOff>
      <xdr:row>8</xdr:row>
      <xdr:rowOff>85725</xdr:rowOff>
    </xdr:to>
    <xdr:sp>
      <xdr:nvSpPr>
        <xdr:cNvPr id="2" name="Text 4"/>
        <xdr:cNvSpPr txBox="1">
          <a:spLocks noChangeArrowheads="1"/>
        </xdr:cNvSpPr>
      </xdr:nvSpPr>
      <xdr:spPr>
        <a:xfrm>
          <a:off x="2981325" y="1247775"/>
          <a:ext cx="2000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16
16</a:t>
          </a:r>
        </a:p>
      </xdr:txBody>
    </xdr:sp>
    <xdr:clientData/>
  </xdr:twoCellAnchor>
  <xdr:twoCellAnchor>
    <xdr:from>
      <xdr:col>3</xdr:col>
      <xdr:colOff>409575</xdr:colOff>
      <xdr:row>7</xdr:row>
      <xdr:rowOff>114300</xdr:rowOff>
    </xdr:from>
    <xdr:to>
      <xdr:col>3</xdr:col>
      <xdr:colOff>609600</xdr:colOff>
      <xdr:row>8</xdr:row>
      <xdr:rowOff>95250</xdr:rowOff>
    </xdr:to>
    <xdr:sp>
      <xdr:nvSpPr>
        <xdr:cNvPr id="3" name="Text 5"/>
        <xdr:cNvSpPr txBox="1">
          <a:spLocks noChangeArrowheads="1"/>
        </xdr:cNvSpPr>
      </xdr:nvSpPr>
      <xdr:spPr>
        <a:xfrm>
          <a:off x="3771900" y="1257300"/>
          <a:ext cx="2000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16
16</a:t>
          </a:r>
        </a:p>
      </xdr:txBody>
    </xdr:sp>
    <xdr:clientData/>
  </xdr:twoCellAnchor>
  <xdr:twoCellAnchor>
    <xdr:from>
      <xdr:col>4</xdr:col>
      <xdr:colOff>647700</xdr:colOff>
      <xdr:row>7</xdr:row>
      <xdr:rowOff>95250</xdr:rowOff>
    </xdr:from>
    <xdr:to>
      <xdr:col>4</xdr:col>
      <xdr:colOff>847725</xdr:colOff>
      <xdr:row>8</xdr:row>
      <xdr:rowOff>76200</xdr:rowOff>
    </xdr:to>
    <xdr:sp>
      <xdr:nvSpPr>
        <xdr:cNvPr id="4" name="Text 6"/>
        <xdr:cNvSpPr txBox="1">
          <a:spLocks noChangeArrowheads="1"/>
        </xdr:cNvSpPr>
      </xdr:nvSpPr>
      <xdr:spPr>
        <a:xfrm>
          <a:off x="5057775" y="1238250"/>
          <a:ext cx="2000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16
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4.00390625" style="1" customWidth="1"/>
    <col min="2" max="2" width="30.7109375" style="1" customWidth="1"/>
    <col min="3" max="6" width="15.7109375" style="1" customWidth="1"/>
    <col min="7" max="16384" width="9.140625" style="1" customWidth="1"/>
  </cols>
  <sheetData>
    <row r="1" ht="12.75">
      <c r="B1" s="1" t="s">
        <v>77</v>
      </c>
    </row>
    <row r="2" spans="1:6" s="3" customFormat="1" ht="15.75">
      <c r="A2" s="2" t="s">
        <v>0</v>
      </c>
      <c r="B2" s="2"/>
      <c r="C2" s="2"/>
      <c r="D2" s="2"/>
      <c r="E2" s="2"/>
      <c r="F2" s="2"/>
    </row>
    <row r="4" spans="1:6" ht="12.75">
      <c r="A4" s="6"/>
      <c r="B4" s="18"/>
      <c r="C4" s="12" t="s">
        <v>1</v>
      </c>
      <c r="D4" s="28"/>
      <c r="E4" s="12" t="s">
        <v>2</v>
      </c>
      <c r="F4" s="13"/>
    </row>
    <row r="5" spans="1:6" s="4" customFormat="1" ht="12">
      <c r="A5" s="7"/>
      <c r="B5" s="25"/>
      <c r="C5" s="29" t="s">
        <v>3</v>
      </c>
      <c r="D5" s="29" t="s">
        <v>4</v>
      </c>
      <c r="E5" s="29" t="s">
        <v>3</v>
      </c>
      <c r="F5" s="8" t="s">
        <v>4</v>
      </c>
    </row>
    <row r="6" spans="1:6" s="4" customFormat="1" ht="12">
      <c r="A6" s="7"/>
      <c r="B6" s="25"/>
      <c r="C6" s="29" t="s">
        <v>5</v>
      </c>
      <c r="D6" s="29" t="s">
        <v>6</v>
      </c>
      <c r="E6" s="29" t="s">
        <v>7</v>
      </c>
      <c r="F6" s="8" t="s">
        <v>6</v>
      </c>
    </row>
    <row r="7" spans="1:6" s="4" customFormat="1" ht="12">
      <c r="A7" s="7"/>
      <c r="B7" s="25"/>
      <c r="C7" s="29"/>
      <c r="D7" s="29" t="s">
        <v>5</v>
      </c>
      <c r="E7" s="29"/>
      <c r="F7" s="8" t="s">
        <v>8</v>
      </c>
    </row>
    <row r="8" spans="1:6" ht="12.75">
      <c r="A8" s="9"/>
      <c r="B8" s="20"/>
      <c r="C8" s="20"/>
      <c r="D8" s="20"/>
      <c r="E8" s="20"/>
      <c r="F8" s="10"/>
    </row>
    <row r="9" spans="1:6" ht="12.75">
      <c r="A9" s="9"/>
      <c r="B9" s="20"/>
      <c r="C9" s="26" t="s">
        <v>9</v>
      </c>
      <c r="D9" s="75">
        <v>36341</v>
      </c>
      <c r="E9" s="26" t="s">
        <v>10</v>
      </c>
      <c r="F9" s="76">
        <v>36341</v>
      </c>
    </row>
    <row r="10" spans="1:6" ht="12.75">
      <c r="A10" s="9"/>
      <c r="B10" s="20"/>
      <c r="C10" s="20"/>
      <c r="D10" s="20"/>
      <c r="E10" s="20"/>
      <c r="F10" s="10"/>
    </row>
    <row r="11" spans="1:6" ht="12.75">
      <c r="A11" s="9"/>
      <c r="B11" s="20"/>
      <c r="C11" s="29" t="s">
        <v>11</v>
      </c>
      <c r="D11" s="29" t="s">
        <v>11</v>
      </c>
      <c r="E11" s="29" t="s">
        <v>11</v>
      </c>
      <c r="F11" s="8" t="s">
        <v>11</v>
      </c>
    </row>
    <row r="12" spans="1:6" ht="12.75">
      <c r="A12" s="14"/>
      <c r="B12" s="19"/>
      <c r="C12" s="31" t="s">
        <v>12</v>
      </c>
      <c r="D12" s="30" t="s">
        <v>12</v>
      </c>
      <c r="E12" s="30" t="s">
        <v>12</v>
      </c>
      <c r="F12" s="15" t="s">
        <v>12</v>
      </c>
    </row>
    <row r="13" spans="1:6" ht="12.75">
      <c r="A13" s="16" t="s">
        <v>13</v>
      </c>
      <c r="B13" s="20" t="s">
        <v>14</v>
      </c>
      <c r="C13" s="77">
        <f>37229-29714</f>
        <v>7515</v>
      </c>
      <c r="D13" s="77"/>
      <c r="E13" s="77">
        <v>37229</v>
      </c>
      <c r="F13" s="78">
        <v>34157</v>
      </c>
    </row>
    <row r="14" spans="1:6" ht="12.75">
      <c r="A14" s="22"/>
      <c r="B14" s="19"/>
      <c r="C14" s="79"/>
      <c r="D14" s="79"/>
      <c r="E14" s="79"/>
      <c r="F14" s="80"/>
    </row>
    <row r="15" spans="1:6" ht="12.75">
      <c r="A15" s="22" t="s">
        <v>15</v>
      </c>
      <c r="B15" s="19" t="s">
        <v>16</v>
      </c>
      <c r="C15" s="79"/>
      <c r="D15" s="79"/>
      <c r="E15" s="79"/>
      <c r="F15" s="80"/>
    </row>
    <row r="16" spans="1:6" ht="12.75">
      <c r="A16" s="16" t="s">
        <v>17</v>
      </c>
      <c r="B16" s="20" t="s">
        <v>18</v>
      </c>
      <c r="C16" s="77"/>
      <c r="D16" s="77"/>
      <c r="E16" s="77"/>
      <c r="F16" s="78"/>
    </row>
    <row r="17" spans="1:6" ht="12.75">
      <c r="A17" s="22"/>
      <c r="B17" s="19" t="s">
        <v>19</v>
      </c>
      <c r="C17" s="79"/>
      <c r="D17" s="79"/>
      <c r="E17" s="79"/>
      <c r="F17" s="80"/>
    </row>
    <row r="18" spans="1:6" ht="12.75">
      <c r="A18" s="16" t="s">
        <v>20</v>
      </c>
      <c r="B18" s="20" t="s">
        <v>21</v>
      </c>
      <c r="C18" s="95">
        <f>-1745+865</f>
        <v>-880</v>
      </c>
      <c r="D18" s="77"/>
      <c r="E18" s="95">
        <v>-1745</v>
      </c>
      <c r="F18" s="94">
        <v>-14099</v>
      </c>
    </row>
    <row r="19" spans="1:6" ht="12.75">
      <c r="A19" s="16"/>
      <c r="B19" s="20" t="s">
        <v>22</v>
      </c>
      <c r="C19" s="77"/>
      <c r="D19" s="77"/>
      <c r="E19" s="77"/>
      <c r="F19" s="78"/>
    </row>
    <row r="20" spans="1:6" ht="12.75">
      <c r="A20" s="16"/>
      <c r="B20" s="20" t="s">
        <v>23</v>
      </c>
      <c r="C20" s="77"/>
      <c r="D20" s="77"/>
      <c r="E20" s="77"/>
      <c r="F20" s="78"/>
    </row>
    <row r="21" spans="1:6" ht="12.75">
      <c r="A21" s="16"/>
      <c r="B21" s="20" t="s">
        <v>24</v>
      </c>
      <c r="C21" s="77"/>
      <c r="D21" s="77"/>
      <c r="E21" s="77"/>
      <c r="F21" s="78"/>
    </row>
    <row r="22" spans="1:6" ht="12.75">
      <c r="A22" s="22"/>
      <c r="B22" s="19" t="s">
        <v>25</v>
      </c>
      <c r="C22" s="79"/>
      <c r="D22" s="79"/>
      <c r="E22" s="79"/>
      <c r="F22" s="80"/>
    </row>
    <row r="23" spans="1:6" ht="12.75">
      <c r="A23" s="22" t="s">
        <v>15</v>
      </c>
      <c r="B23" s="19" t="s">
        <v>26</v>
      </c>
      <c r="C23" s="79">
        <f>5451-3845</f>
        <v>1606</v>
      </c>
      <c r="D23" s="79"/>
      <c r="E23" s="79">
        <v>5451</v>
      </c>
      <c r="F23" s="80">
        <f>1486+102+1418+2138+2186+1004+222+127+1</f>
        <v>8684</v>
      </c>
    </row>
    <row r="24" spans="1:6" ht="12.75">
      <c r="A24" s="22" t="s">
        <v>27</v>
      </c>
      <c r="B24" s="19" t="s">
        <v>28</v>
      </c>
      <c r="C24" s="79">
        <f>5095-4019</f>
        <v>1076</v>
      </c>
      <c r="D24" s="79"/>
      <c r="E24" s="79">
        <f>209+273+65+4548</f>
        <v>5095</v>
      </c>
      <c r="F24" s="80">
        <v>5225</v>
      </c>
    </row>
    <row r="25" spans="1:6" ht="12.75">
      <c r="A25" s="22" t="s">
        <v>29</v>
      </c>
      <c r="B25" s="19" t="s">
        <v>30</v>
      </c>
      <c r="C25" s="79"/>
      <c r="D25" s="79"/>
      <c r="E25" s="79"/>
      <c r="F25" s="80"/>
    </row>
    <row r="26" spans="1:6" ht="12.75">
      <c r="A26" s="16" t="s">
        <v>31</v>
      </c>
      <c r="B26" s="20" t="s">
        <v>32</v>
      </c>
      <c r="C26" s="95">
        <v>-3562</v>
      </c>
      <c r="D26" s="77"/>
      <c r="E26" s="95">
        <v>-12291</v>
      </c>
      <c r="F26" s="94">
        <v>-28008</v>
      </c>
    </row>
    <row r="27" spans="1:6" ht="12.75">
      <c r="A27" s="16"/>
      <c r="B27" s="20" t="s">
        <v>22</v>
      </c>
      <c r="C27" s="77"/>
      <c r="D27" s="77"/>
      <c r="E27" s="95"/>
      <c r="F27" s="94"/>
    </row>
    <row r="28" spans="1:6" ht="12.75">
      <c r="A28" s="16"/>
      <c r="B28" s="26" t="s">
        <v>33</v>
      </c>
      <c r="C28" s="77"/>
      <c r="D28" s="77"/>
      <c r="E28" s="95"/>
      <c r="F28" s="94"/>
    </row>
    <row r="29" spans="1:6" ht="12.75">
      <c r="A29" s="16"/>
      <c r="B29" s="26" t="s">
        <v>34</v>
      </c>
      <c r="C29" s="77"/>
      <c r="D29" s="77"/>
      <c r="E29" s="95"/>
      <c r="F29" s="94"/>
    </row>
    <row r="30" spans="1:6" ht="12.75">
      <c r="A30" s="22"/>
      <c r="B30" s="27" t="s">
        <v>35</v>
      </c>
      <c r="C30" s="79"/>
      <c r="D30" s="79"/>
      <c r="E30" s="97"/>
      <c r="F30" s="98"/>
    </row>
    <row r="31" spans="1:6" ht="12.75">
      <c r="A31" s="16" t="s">
        <v>36</v>
      </c>
      <c r="B31" s="20" t="s">
        <v>37</v>
      </c>
      <c r="C31" s="77"/>
      <c r="D31" s="77"/>
      <c r="E31" s="95"/>
      <c r="F31" s="94"/>
    </row>
    <row r="32" spans="1:6" ht="12.75">
      <c r="A32" s="22"/>
      <c r="B32" s="19" t="s">
        <v>38</v>
      </c>
      <c r="C32" s="79"/>
      <c r="D32" s="79"/>
      <c r="E32" s="97"/>
      <c r="F32" s="98"/>
    </row>
    <row r="33" spans="1:6" ht="12.75">
      <c r="A33" s="16" t="s">
        <v>39</v>
      </c>
      <c r="B33" s="20" t="s">
        <v>40</v>
      </c>
      <c r="C33" s="95">
        <v>-3562</v>
      </c>
      <c r="D33" s="77"/>
      <c r="E33" s="95">
        <v>-12291</v>
      </c>
      <c r="F33" s="94">
        <v>-28008</v>
      </c>
    </row>
    <row r="34" spans="1:6" ht="12.75">
      <c r="A34" s="22"/>
      <c r="B34" s="19" t="s">
        <v>41</v>
      </c>
      <c r="C34" s="97"/>
      <c r="D34" s="79"/>
      <c r="E34" s="97"/>
      <c r="F34" s="98"/>
    </row>
    <row r="35" spans="1:6" ht="12.75">
      <c r="A35" s="22" t="s">
        <v>42</v>
      </c>
      <c r="B35" s="19" t="s">
        <v>43</v>
      </c>
      <c r="C35" s="103">
        <v>0</v>
      </c>
      <c r="D35" s="79"/>
      <c r="E35" s="97">
        <v>0</v>
      </c>
      <c r="F35" s="98">
        <v>263</v>
      </c>
    </row>
    <row r="36" spans="1:6" ht="12.75">
      <c r="A36" s="23" t="s">
        <v>44</v>
      </c>
      <c r="B36" s="20" t="s">
        <v>45</v>
      </c>
      <c r="C36" s="95">
        <v>-3562</v>
      </c>
      <c r="D36" s="77"/>
      <c r="E36" s="95">
        <v>-12291</v>
      </c>
      <c r="F36" s="94">
        <v>-27745</v>
      </c>
    </row>
    <row r="37" spans="1:6" ht="12.75">
      <c r="A37" s="22" t="s">
        <v>46</v>
      </c>
      <c r="B37" s="19" t="s">
        <v>47</v>
      </c>
      <c r="C37" s="97"/>
      <c r="D37" s="79"/>
      <c r="E37" s="97"/>
      <c r="F37" s="98"/>
    </row>
    <row r="38" spans="1:6" ht="12.75">
      <c r="A38" s="24" t="s">
        <v>48</v>
      </c>
      <c r="B38" s="19" t="s">
        <v>49</v>
      </c>
      <c r="C38" s="97">
        <v>124</v>
      </c>
      <c r="D38" s="79"/>
      <c r="E38" s="97">
        <v>27</v>
      </c>
      <c r="F38" s="98">
        <v>-7</v>
      </c>
    </row>
    <row r="39" spans="1:6" ht="12.75">
      <c r="A39" s="16" t="s">
        <v>50</v>
      </c>
      <c r="B39" s="20" t="s">
        <v>51</v>
      </c>
      <c r="C39" s="95">
        <v>-3438</v>
      </c>
      <c r="D39" s="77"/>
      <c r="E39" s="95">
        <v>-12264</v>
      </c>
      <c r="F39" s="94">
        <v>-27752</v>
      </c>
    </row>
    <row r="40" spans="1:6" ht="12.75">
      <c r="A40" s="22"/>
      <c r="B40" s="19" t="s">
        <v>52</v>
      </c>
      <c r="C40" s="79"/>
      <c r="D40" s="79"/>
      <c r="E40" s="97"/>
      <c r="F40" s="98"/>
    </row>
    <row r="41" spans="1:6" ht="12.75">
      <c r="A41" s="24" t="s">
        <v>53</v>
      </c>
      <c r="B41" s="19" t="s">
        <v>54</v>
      </c>
      <c r="C41" s="79"/>
      <c r="D41" s="79"/>
      <c r="E41" s="79"/>
      <c r="F41" s="80"/>
    </row>
    <row r="42" spans="1:6" ht="12.75">
      <c r="A42" s="24" t="s">
        <v>48</v>
      </c>
      <c r="B42" s="19" t="s">
        <v>49</v>
      </c>
      <c r="C42" s="79"/>
      <c r="D42" s="79"/>
      <c r="E42" s="79"/>
      <c r="F42" s="80"/>
    </row>
    <row r="43" spans="1:6" ht="12.75">
      <c r="A43" s="16" t="s">
        <v>55</v>
      </c>
      <c r="B43" s="20" t="s">
        <v>56</v>
      </c>
      <c r="C43" s="77"/>
      <c r="D43" s="77"/>
      <c r="E43" s="77"/>
      <c r="F43" s="78"/>
    </row>
    <row r="44" spans="1:6" ht="12.75">
      <c r="A44" s="22"/>
      <c r="B44" s="19" t="s">
        <v>57</v>
      </c>
      <c r="C44" s="79"/>
      <c r="D44" s="79"/>
      <c r="E44" s="99"/>
      <c r="F44" s="100"/>
    </row>
    <row r="45" spans="1:6" ht="12.75">
      <c r="A45" s="16" t="s">
        <v>58</v>
      </c>
      <c r="B45" s="20" t="s">
        <v>59</v>
      </c>
      <c r="C45" s="95">
        <v>-3438</v>
      </c>
      <c r="D45" s="77"/>
      <c r="E45" s="69">
        <v>-12264</v>
      </c>
      <c r="F45" s="70">
        <v>-27752</v>
      </c>
    </row>
    <row r="46" spans="1:6" ht="12.75">
      <c r="A46" s="16"/>
      <c r="B46" s="20" t="s">
        <v>60</v>
      </c>
      <c r="C46" s="77"/>
      <c r="D46" s="77"/>
      <c r="E46" s="101"/>
      <c r="F46" s="102"/>
    </row>
    <row r="47" spans="1:6" ht="12.75">
      <c r="A47" s="22"/>
      <c r="B47" s="19" t="s">
        <v>57</v>
      </c>
      <c r="C47" s="79"/>
      <c r="D47" s="79"/>
      <c r="E47" s="99"/>
      <c r="F47" s="100"/>
    </row>
    <row r="48" spans="1:6" ht="12.75">
      <c r="A48" s="16" t="s">
        <v>61</v>
      </c>
      <c r="B48" s="20" t="s">
        <v>62</v>
      </c>
      <c r="C48" s="77"/>
      <c r="D48" s="77"/>
      <c r="E48" s="101"/>
      <c r="F48" s="102"/>
    </row>
    <row r="49" spans="1:6" ht="12.75">
      <c r="A49" s="16"/>
      <c r="B49" s="20" t="s">
        <v>63</v>
      </c>
      <c r="C49" s="77"/>
      <c r="D49" s="77"/>
      <c r="E49" s="101"/>
      <c r="F49" s="102"/>
    </row>
    <row r="50" spans="1:6" ht="12.75">
      <c r="A50" s="22"/>
      <c r="B50" s="19" t="s">
        <v>64</v>
      </c>
      <c r="C50" s="79"/>
      <c r="D50" s="79"/>
      <c r="E50" s="99"/>
      <c r="F50" s="100"/>
    </row>
    <row r="51" spans="1:6" ht="12.75">
      <c r="A51" s="22" t="s">
        <v>46</v>
      </c>
      <c r="B51" s="19" t="s">
        <v>65</v>
      </c>
      <c r="C51" s="96">
        <v>-17.2</v>
      </c>
      <c r="D51" s="79"/>
      <c r="E51" s="104">
        <v>-61.4</v>
      </c>
      <c r="F51" s="105">
        <v>-138.9</v>
      </c>
    </row>
    <row r="52" spans="1:6" ht="12.75">
      <c r="A52" s="32" t="s">
        <v>48</v>
      </c>
      <c r="B52" s="20" t="s">
        <v>66</v>
      </c>
      <c r="C52" s="77"/>
      <c r="D52" s="77"/>
      <c r="E52" s="101"/>
      <c r="F52" s="102"/>
    </row>
    <row r="53" spans="1:6" ht="12.75">
      <c r="A53" s="22"/>
      <c r="B53" s="27" t="s">
        <v>67</v>
      </c>
      <c r="C53" s="79"/>
      <c r="D53" s="79"/>
      <c r="E53" s="99"/>
      <c r="F53" s="100"/>
    </row>
    <row r="54" spans="1:6" ht="12.75">
      <c r="A54" s="22" t="s">
        <v>68</v>
      </c>
      <c r="B54" s="19" t="s">
        <v>69</v>
      </c>
      <c r="C54" s="79"/>
      <c r="D54" s="79"/>
      <c r="E54" s="79"/>
      <c r="F54" s="80"/>
    </row>
    <row r="55" spans="1:6" ht="12.75">
      <c r="A55" s="32" t="s">
        <v>70</v>
      </c>
      <c r="B55" s="26" t="s">
        <v>71</v>
      </c>
      <c r="C55" s="77"/>
      <c r="D55" s="77"/>
      <c r="E55" s="77"/>
      <c r="F55" s="78"/>
    </row>
    <row r="56" spans="1:6" ht="12.75">
      <c r="A56" s="17"/>
      <c r="B56" s="21"/>
      <c r="C56" s="81"/>
      <c r="D56" s="81"/>
      <c r="E56" s="81"/>
      <c r="F56" s="82"/>
    </row>
    <row r="57" spans="3:6" ht="12.75">
      <c r="C57" s="83"/>
      <c r="D57" s="83"/>
      <c r="E57" s="83"/>
      <c r="F57" s="83"/>
    </row>
    <row r="58" spans="3:6" ht="12.75">
      <c r="C58" s="83"/>
      <c r="D58" s="83"/>
      <c r="E58" s="83"/>
      <c r="F58" s="83"/>
    </row>
    <row r="59" spans="3:6" ht="12.75">
      <c r="C59" s="83"/>
      <c r="D59" s="83"/>
      <c r="E59" s="83"/>
      <c r="F59" s="83"/>
    </row>
    <row r="60" spans="1:6" ht="12.75">
      <c r="A60" s="6"/>
      <c r="B60" s="18"/>
      <c r="C60" s="92" t="s">
        <v>72</v>
      </c>
      <c r="D60" s="93"/>
      <c r="E60" s="84" t="s">
        <v>73</v>
      </c>
      <c r="F60" s="85"/>
    </row>
    <row r="61" spans="1:6" ht="12.75">
      <c r="A61" s="14"/>
      <c r="B61" s="19"/>
      <c r="C61" s="89"/>
      <c r="D61" s="79"/>
      <c r="E61" s="86" t="s">
        <v>74</v>
      </c>
      <c r="F61" s="87"/>
    </row>
    <row r="62" spans="1:6" ht="12.75">
      <c r="A62" s="16"/>
      <c r="B62" s="20"/>
      <c r="C62" s="88"/>
      <c r="D62" s="77"/>
      <c r="E62" s="88"/>
      <c r="F62" s="78"/>
    </row>
    <row r="63" spans="1:6" ht="12.75">
      <c r="A63" s="16">
        <v>5</v>
      </c>
      <c r="B63" s="20" t="s">
        <v>75</v>
      </c>
      <c r="C63" s="88"/>
      <c r="D63" s="91">
        <v>-0.46</v>
      </c>
      <c r="E63" s="88"/>
      <c r="F63" s="106">
        <v>0.17</v>
      </c>
    </row>
    <row r="64" spans="1:6" ht="12.75">
      <c r="A64" s="22"/>
      <c r="B64" s="19" t="s">
        <v>76</v>
      </c>
      <c r="C64" s="89"/>
      <c r="D64" s="79"/>
      <c r="E64" s="89"/>
      <c r="F64" s="80"/>
    </row>
    <row r="65" spans="1:6" ht="12.75">
      <c r="A65" s="17"/>
      <c r="B65" s="21"/>
      <c r="C65" s="90"/>
      <c r="D65" s="81"/>
      <c r="E65" s="90"/>
      <c r="F65" s="82"/>
    </row>
    <row r="66" spans="3:6" ht="12.75">
      <c r="C66" s="71"/>
      <c r="D66" s="71"/>
      <c r="E66" s="83"/>
      <c r="F66" s="83"/>
    </row>
    <row r="67" spans="3:6" ht="12.75">
      <c r="C67" s="71"/>
      <c r="D67" s="71"/>
      <c r="E67" s="83"/>
      <c r="F67" s="83"/>
    </row>
    <row r="68" spans="3:6" ht="12.75">
      <c r="C68" s="71"/>
      <c r="D68" s="71"/>
      <c r="E68" s="71"/>
      <c r="F68" s="71"/>
    </row>
    <row r="69" spans="3:6" ht="12.75">
      <c r="C69" s="71"/>
      <c r="D69" s="71"/>
      <c r="E69" s="71"/>
      <c r="F69" s="71"/>
    </row>
    <row r="70" spans="3:6" ht="12.75">
      <c r="C70" s="71"/>
      <c r="D70" s="71"/>
      <c r="E70" s="71"/>
      <c r="F70" s="71"/>
    </row>
    <row r="71" spans="3:6" ht="12.75">
      <c r="C71" s="71"/>
      <c r="D71" s="71"/>
      <c r="E71" s="71"/>
      <c r="F71" s="71"/>
    </row>
    <row r="72" spans="3:6" ht="12.75">
      <c r="C72" s="71"/>
      <c r="D72" s="71"/>
      <c r="E72" s="71"/>
      <c r="F72" s="71"/>
    </row>
    <row r="73" spans="3:6" ht="12.75">
      <c r="C73" s="71"/>
      <c r="D73" s="71"/>
      <c r="E73" s="71"/>
      <c r="F73" s="71"/>
    </row>
    <row r="74" spans="3:6" ht="12.75">
      <c r="C74" s="71"/>
      <c r="D74" s="71"/>
      <c r="E74" s="71"/>
      <c r="F74" s="71"/>
    </row>
    <row r="75" spans="3:4" ht="12.75">
      <c r="C75" s="71"/>
      <c r="D75" s="71"/>
    </row>
    <row r="76" spans="3:4" ht="12.75">
      <c r="C76" s="71"/>
      <c r="D76" s="71"/>
    </row>
    <row r="77" spans="3:4" ht="12.75">
      <c r="C77" s="71"/>
      <c r="D77" s="71"/>
    </row>
    <row r="78" spans="3:4" ht="12.75">
      <c r="C78" s="71"/>
      <c r="D78" s="71"/>
    </row>
    <row r="79" spans="3:4" ht="12.75">
      <c r="C79" s="71"/>
      <c r="D79" s="71"/>
    </row>
    <row r="80" spans="3:4" ht="12.75">
      <c r="C80" s="71"/>
      <c r="D80" s="71"/>
    </row>
    <row r="81" spans="3:4" ht="12.75">
      <c r="C81" s="71"/>
      <c r="D81" s="71"/>
    </row>
    <row r="82" spans="3:4" ht="12.75">
      <c r="C82" s="71"/>
      <c r="D82" s="71"/>
    </row>
    <row r="83" spans="3:4" ht="12.75">
      <c r="C83" s="72"/>
      <c r="D83" s="72"/>
    </row>
    <row r="84" spans="3:4" ht="12.75">
      <c r="C84" s="72"/>
      <c r="D84" s="72"/>
    </row>
    <row r="85" spans="3:4" ht="12.75">
      <c r="C85" s="72"/>
      <c r="D85" s="72"/>
    </row>
    <row r="86" spans="3:4" ht="12.75">
      <c r="C86" s="72"/>
      <c r="D86" s="72"/>
    </row>
    <row r="87" spans="3:4" ht="12.75">
      <c r="C87" s="72"/>
      <c r="D87" s="72"/>
    </row>
    <row r="88" spans="3:4" ht="12.75">
      <c r="C88" s="72"/>
      <c r="D88" s="72"/>
    </row>
    <row r="89" spans="3:4" ht="12.75">
      <c r="C89" s="72"/>
      <c r="D89" s="72"/>
    </row>
    <row r="90" spans="3:4" ht="12.75">
      <c r="C90" s="72"/>
      <c r="D90" s="72"/>
    </row>
    <row r="91" spans="3:4" ht="12.75">
      <c r="C91" s="72"/>
      <c r="D91" s="72"/>
    </row>
    <row r="92" spans="3:4" ht="12.75">
      <c r="C92" s="72"/>
      <c r="D92" s="72"/>
    </row>
    <row r="93" spans="3:4" ht="12.75">
      <c r="C93" s="72"/>
      <c r="D93" s="72"/>
    </row>
    <row r="94" spans="3:4" ht="12.75">
      <c r="C94" s="72"/>
      <c r="D94" s="72"/>
    </row>
    <row r="95" spans="3:4" ht="12.75">
      <c r="C95" s="72"/>
      <c r="D95" s="72"/>
    </row>
    <row r="96" spans="3:4" ht="12.75">
      <c r="C96" s="72"/>
      <c r="D96" s="72"/>
    </row>
    <row r="97" spans="3:4" ht="12.75">
      <c r="C97" s="72"/>
      <c r="D97" s="72"/>
    </row>
    <row r="98" spans="3:4" ht="12.75">
      <c r="C98" s="72"/>
      <c r="D98" s="72"/>
    </row>
    <row r="99" spans="3:4" ht="12.75">
      <c r="C99" s="72"/>
      <c r="D99" s="72"/>
    </row>
  </sheetData>
  <printOptions/>
  <pageMargins left="0.75" right="0.15748031496063" top="0.78740157480315" bottom="0.78740157480315" header="0.511811023622047" footer="0.511811023622047"/>
  <pageSetup fitToHeight="1" fitToWidth="1" horizontalDpi="300" verticalDpi="3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9"/>
  <sheetViews>
    <sheetView workbookViewId="0" topLeftCell="A1">
      <selection activeCell="A1" sqref="A1"/>
    </sheetView>
  </sheetViews>
  <sheetFormatPr defaultColWidth="9.140625" defaultRowHeight="12.75"/>
  <cols>
    <col min="1" max="1" width="3.140625" style="48" customWidth="1"/>
    <col min="6" max="6" width="13.7109375" style="0" customWidth="1"/>
    <col min="8" max="8" width="12.8515625" style="0" customWidth="1"/>
  </cols>
  <sheetData>
    <row r="1" ht="12.75">
      <c r="A1" s="48" t="s">
        <v>77</v>
      </c>
    </row>
    <row r="3" spans="1:2" ht="12.75">
      <c r="A3" s="48">
        <v>1</v>
      </c>
      <c r="B3" s="48" t="s">
        <v>78</v>
      </c>
    </row>
    <row r="4" spans="1:2" s="50" customFormat="1" ht="12.75">
      <c r="A4" s="49"/>
      <c r="B4" s="50" t="s">
        <v>79</v>
      </c>
    </row>
    <row r="5" ht="12.75">
      <c r="B5" t="s">
        <v>80</v>
      </c>
    </row>
    <row r="6" ht="12.75">
      <c r="B6" t="s">
        <v>81</v>
      </c>
    </row>
    <row r="8" spans="1:2" ht="12.75">
      <c r="A8" s="48">
        <v>2</v>
      </c>
      <c r="B8" s="48" t="s">
        <v>82</v>
      </c>
    </row>
    <row r="9" spans="1:2" s="50" customFormat="1" ht="12.75">
      <c r="A9" s="49"/>
      <c r="B9" s="50" t="s">
        <v>83</v>
      </c>
    </row>
    <row r="11" spans="1:2" ht="12.75">
      <c r="A11" s="48">
        <v>3</v>
      </c>
      <c r="B11" s="48" t="s">
        <v>84</v>
      </c>
    </row>
    <row r="12" spans="1:2" s="50" customFormat="1" ht="12.75">
      <c r="A12" s="49"/>
      <c r="B12" s="50" t="s">
        <v>85</v>
      </c>
    </row>
    <row r="14" spans="1:2" ht="12.75">
      <c r="A14" s="48">
        <v>4</v>
      </c>
      <c r="B14" s="48" t="s">
        <v>86</v>
      </c>
    </row>
    <row r="15" ht="12.75">
      <c r="B15" t="s">
        <v>87</v>
      </c>
    </row>
    <row r="16" ht="12.75">
      <c r="B16" t="s">
        <v>88</v>
      </c>
    </row>
    <row r="17" ht="12.75">
      <c r="B17" t="s">
        <v>89</v>
      </c>
    </row>
    <row r="18" ht="12.75">
      <c r="B18" t="s">
        <v>90</v>
      </c>
    </row>
    <row r="20" spans="1:2" ht="12.75">
      <c r="A20" s="48">
        <v>5</v>
      </c>
      <c r="B20" s="48" t="s">
        <v>91</v>
      </c>
    </row>
    <row r="21" ht="12.75">
      <c r="B21" t="s">
        <v>92</v>
      </c>
    </row>
    <row r="23" spans="1:2" ht="12.75">
      <c r="A23" s="49">
        <v>6</v>
      </c>
      <c r="B23" s="48" t="s">
        <v>93</v>
      </c>
    </row>
    <row r="24" ht="12.75">
      <c r="B24" t="s">
        <v>94</v>
      </c>
    </row>
    <row r="26" spans="1:2" ht="12.75">
      <c r="A26" s="49">
        <v>7</v>
      </c>
      <c r="B26" s="48" t="s">
        <v>95</v>
      </c>
    </row>
    <row r="27" spans="1:2" ht="12.75">
      <c r="A27" s="51"/>
      <c r="B27" s="52" t="s">
        <v>96</v>
      </c>
    </row>
    <row r="28" spans="1:8" ht="12.75">
      <c r="A28" s="51"/>
      <c r="B28" s="52" t="s">
        <v>97</v>
      </c>
      <c r="H28" s="65">
        <v>5600</v>
      </c>
    </row>
    <row r="29" spans="2:8" ht="12.75">
      <c r="B29" t="s">
        <v>98</v>
      </c>
      <c r="H29" s="65">
        <v>5040.45</v>
      </c>
    </row>
    <row r="30" spans="2:8" ht="12.75">
      <c r="B30" t="s">
        <v>99</v>
      </c>
      <c r="H30" s="65">
        <f>+H28-H29</f>
        <v>559.5500000000002</v>
      </c>
    </row>
    <row r="32" ht="12.75">
      <c r="B32" t="s">
        <v>100</v>
      </c>
    </row>
    <row r="33" spans="2:8" ht="12.75">
      <c r="B33" t="s">
        <v>101</v>
      </c>
      <c r="H33">
        <v>3000</v>
      </c>
    </row>
    <row r="34" spans="2:8" ht="12.75">
      <c r="B34" t="s">
        <v>102</v>
      </c>
      <c r="H34">
        <v>3000</v>
      </c>
    </row>
    <row r="35" spans="2:8" ht="12.75">
      <c r="B35" s="50" t="s">
        <v>103</v>
      </c>
      <c r="H35" s="53">
        <v>2600</v>
      </c>
    </row>
    <row r="37" spans="1:2" ht="12.75">
      <c r="A37" s="48">
        <v>8</v>
      </c>
      <c r="B37" s="48" t="s">
        <v>104</v>
      </c>
    </row>
    <row r="38" ht="12.75">
      <c r="B38" t="s">
        <v>105</v>
      </c>
    </row>
    <row r="40" spans="1:2" ht="12.75">
      <c r="A40" s="48">
        <v>9</v>
      </c>
      <c r="B40" s="48" t="s">
        <v>106</v>
      </c>
    </row>
    <row r="41" ht="12.75">
      <c r="B41" t="s">
        <v>107</v>
      </c>
    </row>
    <row r="42" ht="12.75">
      <c r="B42" t="s">
        <v>108</v>
      </c>
    </row>
    <row r="43" ht="12.75">
      <c r="B43" t="s">
        <v>109</v>
      </c>
    </row>
    <row r="44" ht="12.75">
      <c r="B44" t="s">
        <v>110</v>
      </c>
    </row>
    <row r="45" ht="12.75">
      <c r="B45" t="s">
        <v>111</v>
      </c>
    </row>
    <row r="46" ht="12.75">
      <c r="B46" t="s">
        <v>112</v>
      </c>
    </row>
    <row r="47" ht="12.75">
      <c r="B47" t="s">
        <v>113</v>
      </c>
    </row>
    <row r="48" ht="12.75">
      <c r="B48" t="s">
        <v>114</v>
      </c>
    </row>
    <row r="49" ht="12.75">
      <c r="B49" t="s">
        <v>115</v>
      </c>
    </row>
    <row r="50" ht="12.75">
      <c r="B50" t="s">
        <v>116</v>
      </c>
    </row>
    <row r="52" ht="12.75">
      <c r="B52" t="s">
        <v>117</v>
      </c>
    </row>
    <row r="53" ht="12.75">
      <c r="B53" t="s">
        <v>118</v>
      </c>
    </row>
    <row r="54" ht="12.75">
      <c r="B54" t="s">
        <v>119</v>
      </c>
    </row>
    <row r="56" ht="12.75">
      <c r="B56" s="50" t="s">
        <v>120</v>
      </c>
    </row>
    <row r="57" ht="12.75">
      <c r="B57" t="s">
        <v>121</v>
      </c>
    </row>
    <row r="59" ht="12.75">
      <c r="B59" t="s">
        <v>122</v>
      </c>
    </row>
    <row r="60" ht="12.75">
      <c r="B60" t="s">
        <v>123</v>
      </c>
    </row>
    <row r="61" ht="12.75">
      <c r="B61" t="s">
        <v>124</v>
      </c>
    </row>
    <row r="62" ht="12.75">
      <c r="B62" t="s">
        <v>125</v>
      </c>
    </row>
    <row r="63" ht="12.75">
      <c r="B63" t="s">
        <v>126</v>
      </c>
    </row>
    <row r="64" ht="12.75">
      <c r="B64" t="s">
        <v>127</v>
      </c>
    </row>
    <row r="66" ht="12.75">
      <c r="B66" t="s">
        <v>128</v>
      </c>
    </row>
    <row r="67" ht="12.75">
      <c r="B67" t="s">
        <v>129</v>
      </c>
    </row>
    <row r="70" spans="1:2" ht="12.75">
      <c r="A70" s="48">
        <v>10</v>
      </c>
      <c r="B70" s="48" t="s">
        <v>130</v>
      </c>
    </row>
    <row r="71" ht="12.75">
      <c r="B71" t="s">
        <v>131</v>
      </c>
    </row>
    <row r="73" spans="1:2" ht="12.75">
      <c r="A73" s="48">
        <v>11</v>
      </c>
      <c r="B73" s="48" t="s">
        <v>132</v>
      </c>
    </row>
    <row r="74" ht="12.75">
      <c r="B74" t="s">
        <v>133</v>
      </c>
    </row>
    <row r="75" ht="12.75">
      <c r="B75" t="s">
        <v>134</v>
      </c>
    </row>
    <row r="76" ht="12.75">
      <c r="B76" t="s">
        <v>135</v>
      </c>
    </row>
    <row r="78" spans="1:2" ht="12.75">
      <c r="A78" s="49">
        <v>12</v>
      </c>
      <c r="B78" s="48" t="s">
        <v>136</v>
      </c>
    </row>
    <row r="79" spans="1:2" s="50" customFormat="1" ht="12.75">
      <c r="A79" s="49"/>
      <c r="B79" s="50" t="s">
        <v>137</v>
      </c>
    </row>
    <row r="80" spans="1:2" s="50" customFormat="1" ht="12.75">
      <c r="A80" s="49"/>
      <c r="B80" s="50" t="s">
        <v>138</v>
      </c>
    </row>
    <row r="81" s="50" customFormat="1" ht="12.75">
      <c r="A81" s="49"/>
    </row>
    <row r="82" spans="1:2" s="50" customFormat="1" ht="12.75">
      <c r="A82" s="49"/>
      <c r="B82" s="50" t="s">
        <v>139</v>
      </c>
    </row>
    <row r="83" s="50" customFormat="1" ht="12.75">
      <c r="A83" s="49"/>
    </row>
    <row r="84" spans="1:6" s="50" customFormat="1" ht="12.75">
      <c r="A84" s="49"/>
      <c r="F84" s="54" t="s">
        <v>140</v>
      </c>
    </row>
    <row r="85" spans="1:6" s="50" customFormat="1" ht="12.75">
      <c r="A85" s="49"/>
      <c r="B85" s="50" t="s">
        <v>141</v>
      </c>
      <c r="F85" s="56">
        <v>39253163</v>
      </c>
    </row>
    <row r="86" spans="1:6" s="50" customFormat="1" ht="12.75">
      <c r="A86" s="49"/>
      <c r="B86" s="50" t="s">
        <v>142</v>
      </c>
      <c r="F86" s="66">
        <f>62646729-F85</f>
        <v>23393566</v>
      </c>
    </row>
    <row r="87" spans="1:6" s="50" customFormat="1" ht="13.5" thickBot="1">
      <c r="A87" s="49"/>
      <c r="F87" s="67">
        <f>SUM(F85:F86)</f>
        <v>62646729</v>
      </c>
    </row>
    <row r="88" s="50" customFormat="1" ht="12.75">
      <c r="A88" s="49"/>
    </row>
    <row r="89" spans="1:6" s="50" customFormat="1" ht="12.75">
      <c r="A89" s="48"/>
      <c r="B89"/>
      <c r="C89"/>
      <c r="D89"/>
      <c r="E89"/>
      <c r="F89"/>
    </row>
    <row r="90" spans="1:2" s="50" customFormat="1" ht="12.75">
      <c r="A90" s="49"/>
      <c r="B90" s="50" t="s">
        <v>143</v>
      </c>
    </row>
    <row r="91" s="50" customFormat="1" ht="12.75">
      <c r="A91" s="49"/>
    </row>
    <row r="92" spans="1:6" s="50" customFormat="1" ht="12.75">
      <c r="A92" s="49"/>
      <c r="F92" s="54" t="s">
        <v>140</v>
      </c>
    </row>
    <row r="93" spans="1:8" s="50" customFormat="1" ht="12.75">
      <c r="A93" s="49"/>
      <c r="B93" s="55" t="s">
        <v>144</v>
      </c>
      <c r="F93" s="56">
        <v>9147343</v>
      </c>
      <c r="H93" s="57"/>
    </row>
    <row r="94" spans="1:6" s="50" customFormat="1" ht="12.75">
      <c r="A94" s="49"/>
      <c r="B94" s="55" t="s">
        <v>145</v>
      </c>
      <c r="F94" s="56">
        <v>12637504</v>
      </c>
    </row>
    <row r="95" spans="1:6" s="50" customFormat="1" ht="12.75">
      <c r="A95" s="49"/>
      <c r="B95" s="55" t="s">
        <v>146</v>
      </c>
      <c r="F95" s="56">
        <v>817236</v>
      </c>
    </row>
    <row r="96" spans="1:6" s="50" customFormat="1" ht="12.75">
      <c r="A96" s="49"/>
      <c r="B96" s="55" t="s">
        <v>147</v>
      </c>
      <c r="F96" s="56">
        <v>2969000</v>
      </c>
    </row>
    <row r="97" spans="1:6" s="50" customFormat="1" ht="12.75">
      <c r="A97" s="49"/>
      <c r="B97" s="55" t="s">
        <v>148</v>
      </c>
      <c r="F97" s="56">
        <v>20400000</v>
      </c>
    </row>
    <row r="98" spans="1:6" s="50" customFormat="1" ht="13.5" thickBot="1">
      <c r="A98" s="49"/>
      <c r="F98" s="58">
        <f>SUM(F93:F97)</f>
        <v>45971083</v>
      </c>
    </row>
    <row r="99" spans="1:6" s="50" customFormat="1" ht="13.5" thickTop="1">
      <c r="A99" s="49"/>
      <c r="F99" s="59"/>
    </row>
    <row r="100" spans="1:6" s="50" customFormat="1" ht="13.5" thickBot="1">
      <c r="A100" s="49"/>
      <c r="B100" s="50" t="s">
        <v>149</v>
      </c>
      <c r="F100" s="60">
        <v>16675646</v>
      </c>
    </row>
    <row r="101" ht="13.5" thickTop="1">
      <c r="F101" s="61"/>
    </row>
    <row r="102" ht="12.75">
      <c r="F102" s="61"/>
    </row>
    <row r="103" spans="1:2" ht="12.75">
      <c r="A103" s="48">
        <v>13</v>
      </c>
      <c r="B103" s="48" t="s">
        <v>150</v>
      </c>
    </row>
    <row r="104" ht="12.75">
      <c r="B104" t="s">
        <v>151</v>
      </c>
    </row>
    <row r="105" ht="12.75">
      <c r="B105" t="s">
        <v>152</v>
      </c>
    </row>
    <row r="106" ht="12.75">
      <c r="B106" t="s">
        <v>153</v>
      </c>
    </row>
    <row r="108" spans="1:2" ht="12.75">
      <c r="A108" s="48">
        <v>14</v>
      </c>
      <c r="B108" s="48" t="s">
        <v>154</v>
      </c>
    </row>
    <row r="109" ht="12.75">
      <c r="B109" t="s">
        <v>155</v>
      </c>
    </row>
    <row r="111" spans="1:2" ht="12.75">
      <c r="A111" s="49">
        <v>15</v>
      </c>
      <c r="B111" s="48" t="s">
        <v>156</v>
      </c>
    </row>
    <row r="112" spans="1:2" ht="12.75">
      <c r="A112" s="49"/>
      <c r="B112" s="50" t="s">
        <v>157</v>
      </c>
    </row>
    <row r="113" ht="12.75">
      <c r="A113" s="49"/>
    </row>
    <row r="114" spans="1:2" ht="12.75">
      <c r="A114" s="48">
        <v>16</v>
      </c>
      <c r="B114" s="48" t="s">
        <v>158</v>
      </c>
    </row>
    <row r="115" ht="12.75">
      <c r="B115" t="s">
        <v>159</v>
      </c>
    </row>
    <row r="116" ht="12.75">
      <c r="B116" t="s">
        <v>160</v>
      </c>
    </row>
    <row r="118" spans="1:2" ht="12.75">
      <c r="A118" s="48">
        <v>17</v>
      </c>
      <c r="B118" s="48" t="s">
        <v>161</v>
      </c>
    </row>
    <row r="119" spans="1:2" s="50" customFormat="1" ht="12.75">
      <c r="A119" s="62"/>
      <c r="B119" s="63" t="s">
        <v>162</v>
      </c>
    </row>
    <row r="120" spans="1:2" s="50" customFormat="1" ht="12.75">
      <c r="A120" s="62"/>
      <c r="B120" s="63" t="s">
        <v>163</v>
      </c>
    </row>
    <row r="121" spans="1:2" s="50" customFormat="1" ht="12.75">
      <c r="A121" s="62"/>
      <c r="B121" s="63" t="s">
        <v>164</v>
      </c>
    </row>
    <row r="123" spans="1:3" ht="12.75">
      <c r="A123" s="48">
        <v>18</v>
      </c>
      <c r="B123" s="48" t="s">
        <v>165</v>
      </c>
      <c r="C123" s="52"/>
    </row>
    <row r="124" spans="2:3" ht="12.75">
      <c r="B124" s="63" t="s">
        <v>166</v>
      </c>
      <c r="C124" s="52"/>
    </row>
    <row r="125" spans="2:3" ht="12.75">
      <c r="B125" s="63" t="s">
        <v>167</v>
      </c>
      <c r="C125" s="52"/>
    </row>
    <row r="126" spans="1:3" ht="12.75">
      <c r="A126" s="52"/>
      <c r="B126" s="52" t="s">
        <v>168</v>
      </c>
      <c r="C126" s="52"/>
    </row>
    <row r="127" spans="1:3" ht="12.75">
      <c r="A127" s="52"/>
      <c r="B127" s="52"/>
      <c r="C127" s="52"/>
    </row>
    <row r="128" ht="12.75">
      <c r="B128" s="52"/>
    </row>
    <row r="129" spans="1:2" ht="12.75">
      <c r="A129" s="48">
        <v>19</v>
      </c>
      <c r="B129" s="48" t="s">
        <v>169</v>
      </c>
    </row>
    <row r="130" ht="12.75">
      <c r="B130" s="52" t="s">
        <v>170</v>
      </c>
    </row>
    <row r="131" ht="12.75">
      <c r="B131" s="73" t="s">
        <v>171</v>
      </c>
    </row>
    <row r="132" ht="12.75">
      <c r="B132" s="73" t="s">
        <v>172</v>
      </c>
    </row>
    <row r="133" ht="12.75">
      <c r="B133" s="73" t="s">
        <v>173</v>
      </c>
    </row>
    <row r="134" ht="12.75">
      <c r="B134" s="73" t="s">
        <v>174</v>
      </c>
    </row>
    <row r="135" ht="12.75">
      <c r="B135" s="74" t="s">
        <v>175</v>
      </c>
    </row>
    <row r="136" ht="12.75">
      <c r="B136" s="73" t="s">
        <v>176</v>
      </c>
    </row>
    <row r="137" ht="12.75">
      <c r="B137" s="52" t="s">
        <v>177</v>
      </c>
    </row>
    <row r="138" ht="12.75">
      <c r="B138" s="52" t="s">
        <v>178</v>
      </c>
    </row>
    <row r="139" ht="12.75">
      <c r="B139" s="52"/>
    </row>
    <row r="140" spans="1:2" ht="12.75">
      <c r="A140" s="48">
        <v>20</v>
      </c>
      <c r="B140" s="48" t="s">
        <v>179</v>
      </c>
    </row>
    <row r="141" ht="12.75">
      <c r="B141" t="s">
        <v>180</v>
      </c>
    </row>
    <row r="143" spans="1:2" ht="12.75">
      <c r="A143" s="48">
        <v>21</v>
      </c>
      <c r="B143" s="48" t="s">
        <v>181</v>
      </c>
    </row>
    <row r="144" ht="12.75">
      <c r="B144" s="68" t="s">
        <v>182</v>
      </c>
    </row>
    <row r="146" spans="1:2" ht="12.75">
      <c r="A146" s="49"/>
      <c r="B146" s="64"/>
    </row>
    <row r="147" ht="12.75">
      <c r="B147" s="52"/>
    </row>
    <row r="148" ht="12.75">
      <c r="B148" s="53"/>
    </row>
    <row r="149" ht="12.75">
      <c r="B149" s="53"/>
    </row>
  </sheetData>
  <printOptions/>
  <pageMargins left="0.5" right="0.25" top="1" bottom="1" header="0.5" footer="0.5"/>
  <pageSetup orientation="portrait" paperSize="9" scale="95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42.00390625" style="5" customWidth="1"/>
    <col min="2" max="2" width="19.00390625" style="5" customWidth="1"/>
    <col min="3" max="3" width="9.28125" style="11" customWidth="1"/>
    <col min="4" max="4" width="17.7109375" style="5" customWidth="1"/>
    <col min="5" max="5" width="1.8515625" style="5" customWidth="1"/>
    <col min="6" max="6" width="11.7109375" style="5" customWidth="1"/>
    <col min="7" max="16384" width="9.140625" style="5" customWidth="1"/>
  </cols>
  <sheetData>
    <row r="1" ht="12.75">
      <c r="A1" s="5" t="s">
        <v>77</v>
      </c>
    </row>
    <row r="2" ht="12.75">
      <c r="A2" s="33" t="s">
        <v>213</v>
      </c>
    </row>
    <row r="3" ht="12.75">
      <c r="A3" s="33"/>
    </row>
    <row r="4" ht="12.75">
      <c r="D4" s="34"/>
    </row>
    <row r="5" spans="1:4" ht="12.75">
      <c r="A5" s="35"/>
      <c r="B5" s="47" t="s">
        <v>183</v>
      </c>
      <c r="C5" s="47"/>
      <c r="D5" s="47" t="s">
        <v>184</v>
      </c>
    </row>
    <row r="6" spans="1:4" ht="12.75">
      <c r="A6" s="35"/>
      <c r="B6" s="47" t="s">
        <v>185</v>
      </c>
      <c r="C6" s="47"/>
      <c r="D6" s="47" t="s">
        <v>185</v>
      </c>
    </row>
    <row r="7" spans="1:4" ht="12.75">
      <c r="A7" s="35"/>
      <c r="B7" s="47" t="s">
        <v>186</v>
      </c>
      <c r="C7" s="35"/>
      <c r="D7" s="47" t="s">
        <v>187</v>
      </c>
    </row>
    <row r="8" spans="1:4" ht="12.75">
      <c r="A8" s="35"/>
      <c r="B8" s="47" t="s">
        <v>140</v>
      </c>
      <c r="C8" s="35"/>
      <c r="D8" s="47" t="s">
        <v>140</v>
      </c>
    </row>
    <row r="9" spans="1:5" ht="12.75">
      <c r="A9" s="33"/>
      <c r="B9" s="36"/>
      <c r="C9" s="40"/>
      <c r="D9" s="36"/>
      <c r="E9" s="37"/>
    </row>
    <row r="10" spans="1:5" ht="12.75">
      <c r="A10" s="5" t="s">
        <v>188</v>
      </c>
      <c r="B10" s="36">
        <v>43353712</v>
      </c>
      <c r="C10" s="40"/>
      <c r="D10" s="36">
        <v>47213888</v>
      </c>
      <c r="E10" s="37"/>
    </row>
    <row r="11" spans="1:5" ht="12.75">
      <c r="A11" s="5" t="s">
        <v>189</v>
      </c>
      <c r="B11" s="36">
        <v>3766938</v>
      </c>
      <c r="C11" s="40"/>
      <c r="D11" s="36">
        <v>3976034</v>
      </c>
      <c r="E11" s="37"/>
    </row>
    <row r="12" spans="1:5" ht="12.75">
      <c r="A12" s="5" t="s">
        <v>190</v>
      </c>
      <c r="B12" s="36">
        <v>2291326</v>
      </c>
      <c r="C12" s="40"/>
      <c r="D12" s="36">
        <v>1845057</v>
      </c>
      <c r="E12" s="37"/>
    </row>
    <row r="13" spans="1:5" ht="12.75">
      <c r="A13" s="5" t="s">
        <v>191</v>
      </c>
      <c r="B13" s="36">
        <v>53000</v>
      </c>
      <c r="C13" s="40"/>
      <c r="D13" s="36">
        <v>58600</v>
      </c>
      <c r="E13" s="37"/>
    </row>
    <row r="14" spans="2:5" ht="12.75">
      <c r="B14" s="36"/>
      <c r="C14" s="40"/>
      <c r="D14" s="36"/>
      <c r="E14" s="37"/>
    </row>
    <row r="15" spans="1:5" ht="12.75">
      <c r="A15" s="33" t="s">
        <v>192</v>
      </c>
      <c r="B15" s="36"/>
      <c r="C15" s="40"/>
      <c r="D15" s="36"/>
      <c r="E15" s="37"/>
    </row>
    <row r="16" spans="1:5" ht="12.75">
      <c r="A16" s="5" t="s">
        <v>193</v>
      </c>
      <c r="B16" s="36">
        <v>14870749</v>
      </c>
      <c r="C16" s="40"/>
      <c r="D16" s="36">
        <v>18307897</v>
      </c>
      <c r="E16" s="37"/>
    </row>
    <row r="17" spans="1:5" ht="12.75">
      <c r="A17" s="5" t="s">
        <v>194</v>
      </c>
      <c r="B17" s="36">
        <v>25716953</v>
      </c>
      <c r="C17" s="40"/>
      <c r="D17" s="36">
        <v>25700163</v>
      </c>
      <c r="E17" s="37"/>
    </row>
    <row r="18" spans="1:5" ht="12.75">
      <c r="A18" s="5" t="s">
        <v>195</v>
      </c>
      <c r="B18" s="36">
        <v>2866314</v>
      </c>
      <c r="C18" s="40"/>
      <c r="D18" s="36">
        <v>2854993</v>
      </c>
      <c r="E18" s="37"/>
    </row>
    <row r="19" spans="1:5" ht="12.75">
      <c r="A19" s="5" t="s">
        <v>196</v>
      </c>
      <c r="B19" s="36">
        <v>455766</v>
      </c>
      <c r="C19" s="40"/>
      <c r="D19" s="36">
        <v>225524</v>
      </c>
      <c r="E19" s="37"/>
    </row>
    <row r="20" spans="2:5" ht="12.75">
      <c r="B20" s="36"/>
      <c r="C20" s="40"/>
      <c r="D20" s="36"/>
      <c r="E20" s="37"/>
    </row>
    <row r="21" spans="1:5" ht="12.75">
      <c r="A21" s="38"/>
      <c r="B21" s="39">
        <f>SUM(B16:B20)</f>
        <v>43909782</v>
      </c>
      <c r="C21" s="40"/>
      <c r="D21" s="39">
        <f>SUM(D16:D20)</f>
        <v>47088577</v>
      </c>
      <c r="E21" s="37"/>
    </row>
    <row r="22" spans="2:5" ht="12.75">
      <c r="B22" s="36"/>
      <c r="C22" s="40"/>
      <c r="D22" s="36"/>
      <c r="E22" s="37"/>
    </row>
    <row r="23" spans="2:5" ht="12.75">
      <c r="B23" s="36"/>
      <c r="C23" s="40"/>
      <c r="D23" s="36"/>
      <c r="E23" s="37"/>
    </row>
    <row r="24" spans="1:5" ht="12.75">
      <c r="A24" s="33" t="s">
        <v>197</v>
      </c>
      <c r="B24" s="36"/>
      <c r="C24" s="40"/>
      <c r="D24" s="36"/>
      <c r="E24" s="37"/>
    </row>
    <row r="25" spans="1:5" ht="12.75">
      <c r="A25" s="5" t="s">
        <v>198</v>
      </c>
      <c r="B25" s="36">
        <v>9476216</v>
      </c>
      <c r="C25" s="40"/>
      <c r="D25" s="36">
        <v>9117369</v>
      </c>
      <c r="E25" s="37"/>
    </row>
    <row r="26" spans="1:5" ht="12.75">
      <c r="A26" s="5" t="s">
        <v>199</v>
      </c>
      <c r="B26" s="36">
        <v>12376431</v>
      </c>
      <c r="C26" s="40"/>
      <c r="D26" s="36">
        <f>6248240+60000</f>
        <v>6308240</v>
      </c>
      <c r="E26" s="37"/>
    </row>
    <row r="27" spans="1:5" ht="12.75">
      <c r="A27" s="5" t="s">
        <v>200</v>
      </c>
      <c r="B27" s="36">
        <v>45971083</v>
      </c>
      <c r="C27" s="40"/>
      <c r="D27" s="36">
        <v>48817216</v>
      </c>
      <c r="E27" s="37"/>
    </row>
    <row r="28" spans="1:5" ht="12.75">
      <c r="A28" s="5" t="s">
        <v>201</v>
      </c>
      <c r="B28" s="36">
        <v>1297</v>
      </c>
      <c r="C28" s="40"/>
      <c r="D28" s="36">
        <v>142554</v>
      </c>
      <c r="E28" s="37"/>
    </row>
    <row r="29" spans="2:5" ht="12.75">
      <c r="B29" s="36"/>
      <c r="C29" s="40"/>
      <c r="D29" s="41"/>
      <c r="E29" s="37"/>
    </row>
    <row r="30" spans="2:5" ht="12.75">
      <c r="B30" s="39">
        <f>SUM(B25:B29)</f>
        <v>67825027</v>
      </c>
      <c r="C30" s="40"/>
      <c r="D30" s="39">
        <f>SUM(D25:D29)</f>
        <v>64385379</v>
      </c>
      <c r="E30" s="37"/>
    </row>
    <row r="31" spans="2:5" ht="12.75">
      <c r="B31" s="40"/>
      <c r="C31" s="40"/>
      <c r="D31" s="36"/>
      <c r="E31" s="37"/>
    </row>
    <row r="32" spans="1:5" ht="12.75">
      <c r="A32" s="33" t="s">
        <v>202</v>
      </c>
      <c r="B32" s="40">
        <f>-B30+B21</f>
        <v>-23915245</v>
      </c>
      <c r="C32" s="40"/>
      <c r="D32" s="40">
        <f>-D30+D21</f>
        <v>-17296802</v>
      </c>
      <c r="E32" s="37"/>
    </row>
    <row r="33" spans="2:5" ht="12.75">
      <c r="B33" s="36"/>
      <c r="C33" s="40"/>
      <c r="D33" s="36"/>
      <c r="E33" s="37"/>
    </row>
    <row r="34" spans="1:5" ht="12.75">
      <c r="A34" s="33" t="s">
        <v>203</v>
      </c>
      <c r="B34" s="36"/>
      <c r="C34" s="40"/>
      <c r="D34" s="36"/>
      <c r="E34" s="37"/>
    </row>
    <row r="35" spans="2:5" ht="12.75">
      <c r="B35" s="40"/>
      <c r="C35" s="40"/>
      <c r="D35" s="40"/>
      <c r="E35" s="37"/>
    </row>
    <row r="36" spans="1:5" ht="12.75">
      <c r="A36" s="5" t="s">
        <v>204</v>
      </c>
      <c r="B36" s="40">
        <v>11954037</v>
      </c>
      <c r="C36" s="40"/>
      <c r="D36" s="40">
        <v>12770732</v>
      </c>
      <c r="E36" s="37"/>
    </row>
    <row r="37" spans="1:5" ht="12.75">
      <c r="A37" s="5" t="s">
        <v>205</v>
      </c>
      <c r="B37" s="40">
        <v>16675646</v>
      </c>
      <c r="C37" s="40"/>
      <c r="D37" s="40">
        <v>13815646</v>
      </c>
      <c r="E37" s="37"/>
    </row>
    <row r="38" spans="2:5" ht="12.75">
      <c r="B38" s="41"/>
      <c r="C38" s="40"/>
      <c r="D38" s="41"/>
      <c r="E38" s="42"/>
    </row>
    <row r="39" spans="2:10" ht="12.75">
      <c r="B39" s="40">
        <f>SUM(B36:B38)</f>
        <v>28629683</v>
      </c>
      <c r="C39" s="40"/>
      <c r="D39" s="40">
        <f>SUM(D36:D38)</f>
        <v>26586378</v>
      </c>
      <c r="E39" s="42"/>
      <c r="F39" s="11"/>
      <c r="G39" s="11"/>
      <c r="H39" s="11"/>
      <c r="I39" s="11"/>
      <c r="J39" s="11"/>
    </row>
    <row r="40" spans="1:10" ht="12.75">
      <c r="A40" s="43"/>
      <c r="B40" s="40"/>
      <c r="C40" s="40"/>
      <c r="D40" s="40"/>
      <c r="E40" s="42"/>
      <c r="F40" s="11"/>
      <c r="G40" s="11"/>
      <c r="H40" s="11"/>
      <c r="I40" s="11"/>
      <c r="J40" s="11"/>
    </row>
    <row r="41" spans="2:5" ht="12.75">
      <c r="B41" s="36"/>
      <c r="C41" s="40"/>
      <c r="D41" s="36"/>
      <c r="E41" s="37"/>
    </row>
    <row r="42" spans="1:5" ht="12.75">
      <c r="A42" s="33" t="s">
        <v>206</v>
      </c>
      <c r="B42" s="44">
        <f>SUM(B10:B13)+B32-B39</f>
        <v>-3079952</v>
      </c>
      <c r="C42" s="40"/>
      <c r="D42" s="44">
        <f>SUM(D10:D13)+D32-D39</f>
        <v>9210399</v>
      </c>
      <c r="E42" s="37"/>
    </row>
    <row r="43" spans="1:5" ht="13.5" thickBot="1">
      <c r="A43" s="33"/>
      <c r="B43" s="45"/>
      <c r="C43" s="40"/>
      <c r="D43" s="45"/>
      <c r="E43" s="37"/>
    </row>
    <row r="44" spans="2:5" ht="12.75">
      <c r="B44" s="36"/>
      <c r="C44" s="40"/>
      <c r="D44" s="36"/>
      <c r="E44" s="37"/>
    </row>
    <row r="45" spans="1:5" ht="12.75">
      <c r="A45" s="33" t="s">
        <v>207</v>
      </c>
      <c r="B45" s="36"/>
      <c r="C45" s="40"/>
      <c r="D45" s="36"/>
      <c r="E45" s="37"/>
    </row>
    <row r="46" spans="1:5" ht="12.75">
      <c r="A46" s="33"/>
      <c r="B46" s="36"/>
      <c r="C46" s="40"/>
      <c r="D46" s="36"/>
      <c r="E46" s="37"/>
    </row>
    <row r="47" spans="1:5" ht="12.75">
      <c r="A47" s="5" t="s">
        <v>208</v>
      </c>
      <c r="B47" s="36">
        <v>19970000</v>
      </c>
      <c r="C47" s="40"/>
      <c r="D47" s="36">
        <v>19970000</v>
      </c>
      <c r="E47" s="37"/>
    </row>
    <row r="48" spans="2:5" ht="12.75">
      <c r="B48" s="36"/>
      <c r="C48" s="40"/>
      <c r="D48" s="36"/>
      <c r="E48" s="37"/>
    </row>
    <row r="49" spans="1:5" ht="12.75">
      <c r="A49" s="5" t="s">
        <v>209</v>
      </c>
      <c r="B49" s="36">
        <v>10935362</v>
      </c>
      <c r="C49" s="40"/>
      <c r="D49" s="36">
        <v>10935362</v>
      </c>
      <c r="E49" s="37"/>
    </row>
    <row r="50" spans="2:5" ht="12.75">
      <c r="B50" s="36">
        <v>0</v>
      </c>
      <c r="C50" s="40"/>
      <c r="D50" s="36"/>
      <c r="E50" s="37"/>
    </row>
    <row r="51" spans="1:5" ht="12.75">
      <c r="A51" s="5" t="s">
        <v>210</v>
      </c>
      <c r="B51" s="36">
        <f>-34071927+51400</f>
        <v>-34020527</v>
      </c>
      <c r="C51" s="40"/>
      <c r="D51" s="36">
        <v>-21757388</v>
      </c>
      <c r="E51" s="37"/>
    </row>
    <row r="52" spans="2:5" ht="12.75">
      <c r="B52" s="41"/>
      <c r="C52" s="40"/>
      <c r="D52" s="41"/>
      <c r="E52" s="37"/>
    </row>
    <row r="53" spans="2:5" ht="12.75">
      <c r="B53" s="36"/>
      <c r="C53" s="40"/>
      <c r="D53" s="36"/>
      <c r="E53" s="37"/>
    </row>
    <row r="54" spans="1:5" ht="12.75">
      <c r="A54" s="33" t="s">
        <v>211</v>
      </c>
      <c r="B54" s="36">
        <f>SUM(B47:B52)</f>
        <v>-3115165</v>
      </c>
      <c r="C54" s="40"/>
      <c r="D54" s="36">
        <f>SUM(D47:D52)</f>
        <v>9147974</v>
      </c>
      <c r="E54" s="37"/>
    </row>
    <row r="55" spans="2:5" ht="12.75">
      <c r="B55" s="36"/>
      <c r="C55" s="40"/>
      <c r="D55" s="36"/>
      <c r="E55" s="37"/>
    </row>
    <row r="56" spans="1:5" ht="12.75">
      <c r="A56" s="5" t="s">
        <v>212</v>
      </c>
      <c r="B56" s="36">
        <v>35213</v>
      </c>
      <c r="C56" s="40"/>
      <c r="D56" s="36">
        <v>62425</v>
      </c>
      <c r="E56" s="37"/>
    </row>
    <row r="57" spans="2:5" ht="12.75">
      <c r="B57" s="36"/>
      <c r="C57" s="40"/>
      <c r="D57" s="36"/>
      <c r="E57" s="37"/>
    </row>
    <row r="58" spans="2:5" ht="12.75">
      <c r="B58" s="41"/>
      <c r="C58" s="40"/>
      <c r="D58" s="41"/>
      <c r="E58" s="37"/>
    </row>
    <row r="59" spans="2:6" ht="12.75">
      <c r="B59" s="40"/>
      <c r="C59" s="40"/>
      <c r="D59" s="40"/>
      <c r="E59" s="42"/>
      <c r="F59" s="11"/>
    </row>
    <row r="60" spans="1:5" ht="12.75">
      <c r="A60" s="33"/>
      <c r="B60" s="44">
        <f>SUM(B54:B58)</f>
        <v>-3079952</v>
      </c>
      <c r="C60" s="40"/>
      <c r="D60" s="44">
        <f>SUM(D54:D58)</f>
        <v>9210399</v>
      </c>
      <c r="E60" s="42"/>
    </row>
    <row r="61" spans="2:5" ht="13.5" thickBot="1">
      <c r="B61" s="46"/>
      <c r="C61" s="40"/>
      <c r="D61" s="46"/>
      <c r="E61" s="37"/>
    </row>
    <row r="62" spans="2:5" ht="12.75">
      <c r="B62" s="36"/>
      <c r="C62" s="40"/>
      <c r="D62" s="36"/>
      <c r="E62" s="37"/>
    </row>
    <row r="63" spans="1:5" ht="12.75">
      <c r="A63" s="5" t="s">
        <v>214</v>
      </c>
      <c r="B63" s="107">
        <v>-45.94</v>
      </c>
      <c r="C63" s="40"/>
      <c r="D63" s="107">
        <v>16.66</v>
      </c>
      <c r="E63" s="37"/>
    </row>
    <row r="64" spans="2:5" ht="12.75">
      <c r="B64" s="36"/>
      <c r="C64" s="40"/>
      <c r="D64" s="36"/>
      <c r="E64" s="37"/>
    </row>
    <row r="65" spans="2:5" ht="12.75">
      <c r="B65" s="36"/>
      <c r="C65" s="40"/>
      <c r="D65" s="34"/>
      <c r="E65" s="37"/>
    </row>
    <row r="66" spans="2:4" ht="12.75">
      <c r="B66" s="36"/>
      <c r="C66" s="40"/>
      <c r="D66" s="36"/>
    </row>
  </sheetData>
  <printOptions/>
  <pageMargins left="0.75" right="0.75" top="1" bottom="1" header="0.5" footer="0.5"/>
  <pageSetup fitToHeight="1" fitToWidth="1" horizontalDpi="300" verticalDpi="3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consolidated income statement</dc:title>
  <dc:subject/>
  <dc:creator>Artwright</dc:creator>
  <cp:keywords/>
  <dc:description/>
  <cp:lastModifiedBy>User</cp:lastModifiedBy>
  <cp:lastPrinted>2000-08-30T06:34:35Z</cp:lastPrinted>
  <dcterms:created xsi:type="dcterms:W3CDTF">2000-08-29T08:23:16Z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